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 관리표" sheetId="1" state="visible" r:id="rId1"/>
    <sheet xmlns:r="http://schemas.openxmlformats.org/officeDocument/2006/relationships" name="작성 예시" sheetId="2" state="visible" r:id="rId2"/>
  </sheets>
  <definedNames>
    <definedName name="_xlnm.Print_Titles" localSheetId="0">'고객 관리표'!$8:$8</definedName>
    <definedName name="_xlnm.Print_Titles" localSheetId="1">'작성 예시'!$8:$8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#,##0&quot;원 이상&quot;"/>
    <numFmt numFmtId="165" formatCode="0&quot;회 이상&quot;"/>
    <numFmt numFmtId="166" formatCode="0&quot;일 경과&quot;"/>
    <numFmt numFmtId="167" formatCode="0&quot;명&quot;"/>
    <numFmt numFmtId="168" formatCode="#,##0&quot;원&quot;"/>
    <numFmt numFmtId="169" formatCode="yyyy-mm-dd"/>
    <numFmt numFmtId="170" formatCode="0&quot;회&quot;"/>
    <numFmt numFmtId="171" formatCode="0&quot;일&quot;"/>
  </numFmts>
  <fonts count="8">
    <font>
      <name val="Calibri"/>
      <family val="2"/>
      <color theme="1"/>
      <sz val="11"/>
      <scheme val="minor"/>
    </font>
    <font>
      <name val="맑은 고딕"/>
      <b val="1"/>
      <color rgb="002F7D4F"/>
      <sz val="18"/>
    </font>
    <font>
      <name val="맑은 고딕"/>
      <color rgb="006A7268"/>
      <sz val="9"/>
    </font>
    <font>
      <name val="맑은 고딕"/>
      <b val="1"/>
      <color rgb="001F2A1F"/>
      <sz val="10"/>
    </font>
    <font>
      <name val="맑은 고딕"/>
      <color rgb="001F2A1F"/>
      <sz val="10"/>
    </font>
    <font>
      <name val="맑은 고딕"/>
      <b val="1"/>
      <color rgb="002F7D4F"/>
      <sz val="12"/>
    </font>
    <font>
      <name val="맑은 고딕"/>
      <b val="1"/>
      <color rgb="00FFFFFF"/>
      <sz val="10"/>
    </font>
    <font>
      <name val="맑은 고딕"/>
      <b val="1"/>
      <color rgb="002F7D4F"/>
      <sz val="10"/>
    </font>
  </fonts>
  <fills count="5">
    <fill>
      <patternFill/>
    </fill>
    <fill>
      <patternFill patternType="gray125"/>
    </fill>
    <fill>
      <patternFill patternType="solid">
        <fgColor rgb="00E6F1EA"/>
      </patternFill>
    </fill>
    <fill>
      <patternFill patternType="solid">
        <fgColor rgb="00F6F4EE"/>
      </patternFill>
    </fill>
    <fill>
      <patternFill patternType="solid">
        <fgColor rgb="002F7D4F"/>
      </patternFill>
    </fill>
  </fills>
  <borders count="3">
    <border>
      <left/>
      <right/>
      <top/>
      <bottom/>
      <diagonal/>
    </border>
    <border>
      <bottom style="medium">
        <color rgb="002F7D4F"/>
      </bottom>
    </border>
    <border>
      <left style="thin">
        <color rgb="00C9CEC4"/>
      </left>
      <right style="thin">
        <color rgb="00C9CEC4"/>
      </right>
      <top style="thin">
        <color rgb="00C9CEC4"/>
      </top>
      <bottom style="thin">
        <color rgb="00C9CEC4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3" fillId="2" borderId="2" applyAlignment="1" pivotButton="0" quotePrefix="0" xfId="0">
      <alignment horizontal="center" vertical="center" wrapText="1"/>
    </xf>
    <xf numFmtId="0" fontId="0" fillId="2" borderId="2" pivotButton="0" quotePrefix="0" xfId="0"/>
    <xf numFmtId="164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center" vertical="center" wrapText="1"/>
    </xf>
    <xf numFmtId="166" fontId="4" fillId="0" borderId="2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167" fontId="5" fillId="3" borderId="2" applyAlignment="1" pivotButton="0" quotePrefix="0" xfId="0">
      <alignment horizontal="center" vertical="center" wrapText="1"/>
    </xf>
    <xf numFmtId="168" fontId="5" fillId="3" borderId="2" applyAlignment="1" pivotButton="0" quotePrefix="0" xfId="0">
      <alignment horizontal="center" vertical="center" wrapText="1"/>
    </xf>
    <xf numFmtId="0" fontId="0" fillId="3" borderId="2" pivotButton="0" quotePrefix="0" xfId="0"/>
    <xf numFmtId="0" fontId="6" fillId="4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center" vertical="center" wrapText="1"/>
    </xf>
    <xf numFmtId="169" fontId="4" fillId="0" borderId="2" applyAlignment="1" pivotButton="0" quotePrefix="0" xfId="0">
      <alignment horizontal="center" vertical="center" wrapText="1"/>
    </xf>
    <xf numFmtId="170" fontId="4" fillId="0" borderId="2" applyAlignment="1" pivotButton="0" quotePrefix="0" xfId="0">
      <alignment horizontal="right" vertical="center"/>
    </xf>
    <xf numFmtId="3" fontId="4" fillId="0" borderId="2" applyAlignment="1" pivotButton="0" quotePrefix="0" xfId="0">
      <alignment horizontal="right" vertical="center"/>
    </xf>
    <xf numFmtId="3" fontId="4" fillId="3" borderId="2" applyAlignment="1" pivotButton="0" quotePrefix="0" xfId="0">
      <alignment horizontal="right" vertical="center"/>
    </xf>
    <xf numFmtId="0" fontId="4" fillId="3" borderId="2" applyAlignment="1" pivotButton="0" quotePrefix="0" xfId="0">
      <alignment horizontal="center" vertical="center" wrapText="1"/>
    </xf>
    <xf numFmtId="171" fontId="4" fillId="3" borderId="2" applyAlignment="1" pivotButton="0" quotePrefix="0" xfId="0">
      <alignment horizontal="right" vertical="center"/>
    </xf>
    <xf numFmtId="0" fontId="4" fillId="0" borderId="2" applyAlignment="1" pivotButton="0" quotePrefix="0" xfId="0">
      <alignment horizontal="left" vertical="center" wrapText="1"/>
    </xf>
    <xf numFmtId="0" fontId="7" fillId="0" borderId="0" pivotButton="0" quotePrefix="0" xfId="0"/>
  </cellXfs>
  <cellStyles count="1">
    <cellStyle name="Normal" xfId="0" builtinId="0" hidden="0"/>
  </cellStyles>
  <dxfs count="3">
    <dxf>
      <font>
        <b val="1"/>
        <color rgb="002F7D4F"/>
      </font>
      <fill>
        <patternFill patternType="solid">
          <fgColor rgb="00E6F1EA"/>
          <bgColor rgb="00E6F1EA"/>
        </patternFill>
      </fill>
    </dxf>
    <dxf>
      <font>
        <b val="1"/>
        <color rgb="009A5B00"/>
      </font>
      <fill>
        <patternFill patternType="solid">
          <fgColor rgb="00FDEFD9"/>
          <bgColor rgb="00FDEFD9"/>
        </patternFill>
      </fill>
    </dxf>
    <dxf>
      <font>
        <color rgb="008A908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4" customWidth="1" min="3" max="3"/>
    <col width="9" customWidth="1" min="4" max="4"/>
    <col width="11" customWidth="1" min="5" max="5"/>
    <col width="11" customWidth="1" min="6" max="6"/>
    <col width="11" customWidth="1" min="7" max="7"/>
    <col width="10" customWidth="1" min="8" max="8"/>
    <col width="12" customWidth="1" min="9" max="9"/>
    <col width="11" customWidth="1" min="10" max="10"/>
    <col width="8" customWidth="1" min="11" max="11"/>
    <col width="8" customWidth="1" min="12" max="12"/>
    <col width="11" customWidth="1" min="13" max="13"/>
    <col width="21" customWidth="1" min="14" max="14"/>
  </cols>
  <sheetData>
    <row r="1" ht="34" customHeight="1">
      <c r="A1" s="1" t="inlineStr">
        <is>
          <t>고 객 관 리 표</t>
        </is>
      </c>
    </row>
    <row r="2">
      <c r="A2" s="2" t="inlineStr">
        <is>
          <t>구매 기록만 고치면 평균 구매액·등급(VIP·단골)·다시 연락할 고객이 자동으로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2" customHeight="1">
      <c r="A4" s="4" t="inlineStr">
        <is>
          <t>VIP 기준</t>
        </is>
      </c>
      <c r="B4" s="5" t="n"/>
      <c r="C4" s="6" t="n">
        <v>300000</v>
      </c>
      <c r="D4" s="4" t="inlineStr">
        <is>
          <t>단골 기준</t>
        </is>
      </c>
      <c r="E4" s="5" t="n"/>
      <c r="F4" s="7" t="n">
        <v>3</v>
      </c>
      <c r="G4" s="4" t="inlineStr">
        <is>
          <t>연락 알림</t>
        </is>
      </c>
      <c r="H4" s="5" t="n"/>
      <c r="I4" s="8" t="n">
        <v>60</v>
      </c>
      <c r="J4" s="9" t="inlineStr">
        <is>
          <t>← 기준은 가게에 맞게 바꾸세요. 등급·관리 상태가 따라 바뀝니다</t>
        </is>
      </c>
    </row>
    <row r="6" ht="28" customHeight="1">
      <c r="A6" s="4" t="inlineStr">
        <is>
          <t>고객 수</t>
        </is>
      </c>
      <c r="B6" s="5" t="n"/>
      <c r="C6" s="10">
        <f>IF(COUNTA(B9:B33)=0,"",COUNTA(B9:B33))</f>
        <v/>
      </c>
      <c r="D6" s="4" t="inlineStr">
        <is>
          <t>VIP</t>
        </is>
      </c>
      <c r="E6" s="5" t="n"/>
      <c r="F6" s="10">
        <f>IF(C6="","",COUNTIF(K9:K33,"VIP"))</f>
        <v/>
      </c>
      <c r="G6" s="4" t="inlineStr">
        <is>
          <t>연락 필요</t>
        </is>
      </c>
      <c r="H6" s="5" t="n"/>
      <c r="I6" s="10">
        <f>IF(C6="","",COUNTIF(M9:M33,"연락 필요"))</f>
        <v/>
      </c>
      <c r="J6" s="4" t="inlineStr">
        <is>
          <t>1인 평균 누적</t>
        </is>
      </c>
      <c r="K6" s="5" t="n"/>
      <c r="L6" s="11">
        <f>IF(COUNT(I9:I33)=0,"",ROUND(SUM(I9:I33)/MAX(COUNT(I9:I33),1),0))</f>
        <v/>
      </c>
      <c r="M6" s="12" t="n"/>
    </row>
    <row r="8" ht="24" customHeight="1">
      <c r="A8" s="13" t="inlineStr">
        <is>
          <t>번호</t>
        </is>
      </c>
      <c r="B8" s="13" t="inlineStr">
        <is>
          <t>고객명</t>
        </is>
      </c>
      <c r="C8" s="13" t="inlineStr">
        <is>
          <t>연락처</t>
        </is>
      </c>
      <c r="D8" s="13" t="inlineStr">
        <is>
          <t>수신 동의</t>
        </is>
      </c>
      <c r="E8" s="13" t="inlineStr">
        <is>
          <t>유입 경로</t>
        </is>
      </c>
      <c r="F8" s="13" t="inlineStr">
        <is>
          <t>첫 구매일</t>
        </is>
      </c>
      <c r="G8" s="13" t="inlineStr">
        <is>
          <t>최근 구매일</t>
        </is>
      </c>
      <c r="H8" s="13" t="inlineStr">
        <is>
          <t>구매 횟수</t>
        </is>
      </c>
      <c r="I8" s="13" t="inlineStr">
        <is>
          <t>누적 금액</t>
        </is>
      </c>
      <c r="J8" s="13" t="inlineStr">
        <is>
          <t>평균 구매액</t>
        </is>
      </c>
      <c r="K8" s="13" t="inlineStr">
        <is>
          <t>등급</t>
        </is>
      </c>
      <c r="L8" s="13" t="inlineStr">
        <is>
          <t>경과일</t>
        </is>
      </c>
      <c r="M8" s="13" t="inlineStr">
        <is>
          <t>관리 상태</t>
        </is>
      </c>
      <c r="N8" s="13" t="inlineStr">
        <is>
          <t>메모(취향·기념일)</t>
        </is>
      </c>
    </row>
    <row r="9" ht="20" customHeight="1">
      <c r="A9" s="14" t="n">
        <v>1</v>
      </c>
      <c r="B9" s="14" t="n"/>
      <c r="C9" s="14" t="n"/>
      <c r="D9" s="14" t="n"/>
      <c r="E9" s="14" t="n"/>
      <c r="F9" s="15" t="n"/>
      <c r="G9" s="15" t="n"/>
      <c r="H9" s="16" t="n"/>
      <c r="I9" s="17" t="n"/>
      <c r="J9" s="18">
        <f>IF(OR(H9="",I9="",H9=0),"",ROUND(I9/MAX(H9,1),0))</f>
        <v/>
      </c>
      <c r="K9" s="19">
        <f>IF(I9="","",IF(I9&gt;=$C$4,"VIP",IF(H9&gt;=$F$4,"단골","일반")))</f>
        <v/>
      </c>
      <c r="L9" s="20">
        <f>IF(G9="","",TODAY()-G9)</f>
        <v/>
      </c>
      <c r="M9" s="19">
        <f>IF(B9="","",IF(G9="","확인",IF(L9&gt;=$I$4,IF(D9="동의","연락 필요","동의 없음"),"관리 중")))</f>
        <v/>
      </c>
      <c r="N9" s="21" t="n"/>
    </row>
    <row r="10" ht="20" customHeight="1">
      <c r="A10" s="14" t="n">
        <v>2</v>
      </c>
      <c r="B10" s="14" t="n"/>
      <c r="C10" s="14" t="n"/>
      <c r="D10" s="14" t="n"/>
      <c r="E10" s="14" t="n"/>
      <c r="F10" s="15" t="n"/>
      <c r="G10" s="15" t="n"/>
      <c r="H10" s="16" t="n"/>
      <c r="I10" s="17" t="n"/>
      <c r="J10" s="18">
        <f>IF(OR(H10="",I10="",H10=0),"",ROUND(I10/MAX(H10,1),0))</f>
        <v/>
      </c>
      <c r="K10" s="19">
        <f>IF(I10="","",IF(I10&gt;=$C$4,"VIP",IF(H10&gt;=$F$4,"단골","일반")))</f>
        <v/>
      </c>
      <c r="L10" s="20">
        <f>IF(G10="","",TODAY()-G10)</f>
        <v/>
      </c>
      <c r="M10" s="19">
        <f>IF(B10="","",IF(G10="","확인",IF(L10&gt;=$I$4,IF(D10="동의","연락 필요","동의 없음"),"관리 중")))</f>
        <v/>
      </c>
      <c r="N10" s="21" t="n"/>
    </row>
    <row r="11" ht="20" customHeight="1">
      <c r="A11" s="14" t="n">
        <v>3</v>
      </c>
      <c r="B11" s="14" t="n"/>
      <c r="C11" s="14" t="n"/>
      <c r="D11" s="14" t="n"/>
      <c r="E11" s="14" t="n"/>
      <c r="F11" s="15" t="n"/>
      <c r="G11" s="15" t="n"/>
      <c r="H11" s="16" t="n"/>
      <c r="I11" s="17" t="n"/>
      <c r="J11" s="18">
        <f>IF(OR(H11="",I11="",H11=0),"",ROUND(I11/MAX(H11,1),0))</f>
        <v/>
      </c>
      <c r="K11" s="19">
        <f>IF(I11="","",IF(I11&gt;=$C$4,"VIP",IF(H11&gt;=$F$4,"단골","일반")))</f>
        <v/>
      </c>
      <c r="L11" s="20">
        <f>IF(G11="","",TODAY()-G11)</f>
        <v/>
      </c>
      <c r="M11" s="19">
        <f>IF(B11="","",IF(G11="","확인",IF(L11&gt;=$I$4,IF(D11="동의","연락 필요","동의 없음"),"관리 중")))</f>
        <v/>
      </c>
      <c r="N11" s="21" t="n"/>
    </row>
    <row r="12" ht="20" customHeight="1">
      <c r="A12" s="14" t="n">
        <v>4</v>
      </c>
      <c r="B12" s="14" t="n"/>
      <c r="C12" s="14" t="n"/>
      <c r="D12" s="14" t="n"/>
      <c r="E12" s="14" t="n"/>
      <c r="F12" s="15" t="n"/>
      <c r="G12" s="15" t="n"/>
      <c r="H12" s="16" t="n"/>
      <c r="I12" s="17" t="n"/>
      <c r="J12" s="18">
        <f>IF(OR(H12="",I12="",H12=0),"",ROUND(I12/MAX(H12,1),0))</f>
        <v/>
      </c>
      <c r="K12" s="19">
        <f>IF(I12="","",IF(I12&gt;=$C$4,"VIP",IF(H12&gt;=$F$4,"단골","일반")))</f>
        <v/>
      </c>
      <c r="L12" s="20">
        <f>IF(G12="","",TODAY()-G12)</f>
        <v/>
      </c>
      <c r="M12" s="19">
        <f>IF(B12="","",IF(G12="","확인",IF(L12&gt;=$I$4,IF(D12="동의","연락 필요","동의 없음"),"관리 중")))</f>
        <v/>
      </c>
      <c r="N12" s="21" t="n"/>
    </row>
    <row r="13" ht="20" customHeight="1">
      <c r="A13" s="14" t="n">
        <v>5</v>
      </c>
      <c r="B13" s="14" t="n"/>
      <c r="C13" s="14" t="n"/>
      <c r="D13" s="14" t="n"/>
      <c r="E13" s="14" t="n"/>
      <c r="F13" s="15" t="n"/>
      <c r="G13" s="15" t="n"/>
      <c r="H13" s="16" t="n"/>
      <c r="I13" s="17" t="n"/>
      <c r="J13" s="18">
        <f>IF(OR(H13="",I13="",H13=0),"",ROUND(I13/MAX(H13,1),0))</f>
        <v/>
      </c>
      <c r="K13" s="19">
        <f>IF(I13="","",IF(I13&gt;=$C$4,"VIP",IF(H13&gt;=$F$4,"단골","일반")))</f>
        <v/>
      </c>
      <c r="L13" s="20">
        <f>IF(G13="","",TODAY()-G13)</f>
        <v/>
      </c>
      <c r="M13" s="19">
        <f>IF(B13="","",IF(G13="","확인",IF(L13&gt;=$I$4,IF(D13="동의","연락 필요","동의 없음"),"관리 중")))</f>
        <v/>
      </c>
      <c r="N13" s="21" t="n"/>
    </row>
    <row r="14" ht="20" customHeight="1">
      <c r="A14" s="14" t="n">
        <v>6</v>
      </c>
      <c r="B14" s="14" t="n"/>
      <c r="C14" s="14" t="n"/>
      <c r="D14" s="14" t="n"/>
      <c r="E14" s="14" t="n"/>
      <c r="F14" s="15" t="n"/>
      <c r="G14" s="15" t="n"/>
      <c r="H14" s="16" t="n"/>
      <c r="I14" s="17" t="n"/>
      <c r="J14" s="18">
        <f>IF(OR(H14="",I14="",H14=0),"",ROUND(I14/MAX(H14,1),0))</f>
        <v/>
      </c>
      <c r="K14" s="19">
        <f>IF(I14="","",IF(I14&gt;=$C$4,"VIP",IF(H14&gt;=$F$4,"단골","일반")))</f>
        <v/>
      </c>
      <c r="L14" s="20">
        <f>IF(G14="","",TODAY()-G14)</f>
        <v/>
      </c>
      <c r="M14" s="19">
        <f>IF(B14="","",IF(G14="","확인",IF(L14&gt;=$I$4,IF(D14="동의","연락 필요","동의 없음"),"관리 중")))</f>
        <v/>
      </c>
      <c r="N14" s="21" t="n"/>
    </row>
    <row r="15" ht="20" customHeight="1">
      <c r="A15" s="14" t="n">
        <v>7</v>
      </c>
      <c r="B15" s="14" t="n"/>
      <c r="C15" s="14" t="n"/>
      <c r="D15" s="14" t="n"/>
      <c r="E15" s="14" t="n"/>
      <c r="F15" s="15" t="n"/>
      <c r="G15" s="15" t="n"/>
      <c r="H15" s="16" t="n"/>
      <c r="I15" s="17" t="n"/>
      <c r="J15" s="18">
        <f>IF(OR(H15="",I15="",H15=0),"",ROUND(I15/MAX(H15,1),0))</f>
        <v/>
      </c>
      <c r="K15" s="19">
        <f>IF(I15="","",IF(I15&gt;=$C$4,"VIP",IF(H15&gt;=$F$4,"단골","일반")))</f>
        <v/>
      </c>
      <c r="L15" s="20">
        <f>IF(G15="","",TODAY()-G15)</f>
        <v/>
      </c>
      <c r="M15" s="19">
        <f>IF(B15="","",IF(G15="","확인",IF(L15&gt;=$I$4,IF(D15="동의","연락 필요","동의 없음"),"관리 중")))</f>
        <v/>
      </c>
      <c r="N15" s="21" t="n"/>
    </row>
    <row r="16" ht="20" customHeight="1">
      <c r="A16" s="14" t="n">
        <v>8</v>
      </c>
      <c r="B16" s="14" t="n"/>
      <c r="C16" s="14" t="n"/>
      <c r="D16" s="14" t="n"/>
      <c r="E16" s="14" t="n"/>
      <c r="F16" s="15" t="n"/>
      <c r="G16" s="15" t="n"/>
      <c r="H16" s="16" t="n"/>
      <c r="I16" s="17" t="n"/>
      <c r="J16" s="18">
        <f>IF(OR(H16="",I16="",H16=0),"",ROUND(I16/MAX(H16,1),0))</f>
        <v/>
      </c>
      <c r="K16" s="19">
        <f>IF(I16="","",IF(I16&gt;=$C$4,"VIP",IF(H16&gt;=$F$4,"단골","일반")))</f>
        <v/>
      </c>
      <c r="L16" s="20">
        <f>IF(G16="","",TODAY()-G16)</f>
        <v/>
      </c>
      <c r="M16" s="19">
        <f>IF(B16="","",IF(G16="","확인",IF(L16&gt;=$I$4,IF(D16="동의","연락 필요","동의 없음"),"관리 중")))</f>
        <v/>
      </c>
      <c r="N16" s="21" t="n"/>
    </row>
    <row r="17" ht="20" customHeight="1">
      <c r="A17" s="14" t="n">
        <v>9</v>
      </c>
      <c r="B17" s="14" t="n"/>
      <c r="C17" s="14" t="n"/>
      <c r="D17" s="14" t="n"/>
      <c r="E17" s="14" t="n"/>
      <c r="F17" s="15" t="n"/>
      <c r="G17" s="15" t="n"/>
      <c r="H17" s="16" t="n"/>
      <c r="I17" s="17" t="n"/>
      <c r="J17" s="18">
        <f>IF(OR(H17="",I17="",H17=0),"",ROUND(I17/MAX(H17,1),0))</f>
        <v/>
      </c>
      <c r="K17" s="19">
        <f>IF(I17="","",IF(I17&gt;=$C$4,"VIP",IF(H17&gt;=$F$4,"단골","일반")))</f>
        <v/>
      </c>
      <c r="L17" s="20">
        <f>IF(G17="","",TODAY()-G17)</f>
        <v/>
      </c>
      <c r="M17" s="19">
        <f>IF(B17="","",IF(G17="","확인",IF(L17&gt;=$I$4,IF(D17="동의","연락 필요","동의 없음"),"관리 중")))</f>
        <v/>
      </c>
      <c r="N17" s="21" t="n"/>
    </row>
    <row r="18" ht="20" customHeight="1">
      <c r="A18" s="14" t="n">
        <v>10</v>
      </c>
      <c r="B18" s="14" t="n"/>
      <c r="C18" s="14" t="n"/>
      <c r="D18" s="14" t="n"/>
      <c r="E18" s="14" t="n"/>
      <c r="F18" s="15" t="n"/>
      <c r="G18" s="15" t="n"/>
      <c r="H18" s="16" t="n"/>
      <c r="I18" s="17" t="n"/>
      <c r="J18" s="18">
        <f>IF(OR(H18="",I18="",H18=0),"",ROUND(I18/MAX(H18,1),0))</f>
        <v/>
      </c>
      <c r="K18" s="19">
        <f>IF(I18="","",IF(I18&gt;=$C$4,"VIP",IF(H18&gt;=$F$4,"단골","일반")))</f>
        <v/>
      </c>
      <c r="L18" s="20">
        <f>IF(G18="","",TODAY()-G18)</f>
        <v/>
      </c>
      <c r="M18" s="19">
        <f>IF(B18="","",IF(G18="","확인",IF(L18&gt;=$I$4,IF(D18="동의","연락 필요","동의 없음"),"관리 중")))</f>
        <v/>
      </c>
      <c r="N18" s="21" t="n"/>
    </row>
    <row r="19" ht="20" customHeight="1">
      <c r="A19" s="14" t="n">
        <v>11</v>
      </c>
      <c r="B19" s="14" t="n"/>
      <c r="C19" s="14" t="n"/>
      <c r="D19" s="14" t="n"/>
      <c r="E19" s="14" t="n"/>
      <c r="F19" s="15" t="n"/>
      <c r="G19" s="15" t="n"/>
      <c r="H19" s="16" t="n"/>
      <c r="I19" s="17" t="n"/>
      <c r="J19" s="18">
        <f>IF(OR(H19="",I19="",H19=0),"",ROUND(I19/MAX(H19,1),0))</f>
        <v/>
      </c>
      <c r="K19" s="19">
        <f>IF(I19="","",IF(I19&gt;=$C$4,"VIP",IF(H19&gt;=$F$4,"단골","일반")))</f>
        <v/>
      </c>
      <c r="L19" s="20">
        <f>IF(G19="","",TODAY()-G19)</f>
        <v/>
      </c>
      <c r="M19" s="19">
        <f>IF(B19="","",IF(G19="","확인",IF(L19&gt;=$I$4,IF(D19="동의","연락 필요","동의 없음"),"관리 중")))</f>
        <v/>
      </c>
      <c r="N19" s="21" t="n"/>
    </row>
    <row r="20" ht="20" customHeight="1">
      <c r="A20" s="14" t="n">
        <v>12</v>
      </c>
      <c r="B20" s="14" t="n"/>
      <c r="C20" s="14" t="n"/>
      <c r="D20" s="14" t="n"/>
      <c r="E20" s="14" t="n"/>
      <c r="F20" s="15" t="n"/>
      <c r="G20" s="15" t="n"/>
      <c r="H20" s="16" t="n"/>
      <c r="I20" s="17" t="n"/>
      <c r="J20" s="18">
        <f>IF(OR(H20="",I20="",H20=0),"",ROUND(I20/MAX(H20,1),0))</f>
        <v/>
      </c>
      <c r="K20" s="19">
        <f>IF(I20="","",IF(I20&gt;=$C$4,"VIP",IF(H20&gt;=$F$4,"단골","일반")))</f>
        <v/>
      </c>
      <c r="L20" s="20">
        <f>IF(G20="","",TODAY()-G20)</f>
        <v/>
      </c>
      <c r="M20" s="19">
        <f>IF(B20="","",IF(G20="","확인",IF(L20&gt;=$I$4,IF(D20="동의","연락 필요","동의 없음"),"관리 중")))</f>
        <v/>
      </c>
      <c r="N20" s="21" t="n"/>
    </row>
    <row r="21" ht="20" customHeight="1">
      <c r="A21" s="14" t="n">
        <v>13</v>
      </c>
      <c r="B21" s="14" t="n"/>
      <c r="C21" s="14" t="n"/>
      <c r="D21" s="14" t="n"/>
      <c r="E21" s="14" t="n"/>
      <c r="F21" s="15" t="n"/>
      <c r="G21" s="15" t="n"/>
      <c r="H21" s="16" t="n"/>
      <c r="I21" s="17" t="n"/>
      <c r="J21" s="18">
        <f>IF(OR(H21="",I21="",H21=0),"",ROUND(I21/MAX(H21,1),0))</f>
        <v/>
      </c>
      <c r="K21" s="19">
        <f>IF(I21="","",IF(I21&gt;=$C$4,"VIP",IF(H21&gt;=$F$4,"단골","일반")))</f>
        <v/>
      </c>
      <c r="L21" s="20">
        <f>IF(G21="","",TODAY()-G21)</f>
        <v/>
      </c>
      <c r="M21" s="19">
        <f>IF(B21="","",IF(G21="","확인",IF(L21&gt;=$I$4,IF(D21="동의","연락 필요","동의 없음"),"관리 중")))</f>
        <v/>
      </c>
      <c r="N21" s="21" t="n"/>
    </row>
    <row r="22" ht="20" customHeight="1">
      <c r="A22" s="14" t="n">
        <v>14</v>
      </c>
      <c r="B22" s="14" t="n"/>
      <c r="C22" s="14" t="n"/>
      <c r="D22" s="14" t="n"/>
      <c r="E22" s="14" t="n"/>
      <c r="F22" s="15" t="n"/>
      <c r="G22" s="15" t="n"/>
      <c r="H22" s="16" t="n"/>
      <c r="I22" s="17" t="n"/>
      <c r="J22" s="18">
        <f>IF(OR(H22="",I22="",H22=0),"",ROUND(I22/MAX(H22,1),0))</f>
        <v/>
      </c>
      <c r="K22" s="19">
        <f>IF(I22="","",IF(I22&gt;=$C$4,"VIP",IF(H22&gt;=$F$4,"단골","일반")))</f>
        <v/>
      </c>
      <c r="L22" s="20">
        <f>IF(G22="","",TODAY()-G22)</f>
        <v/>
      </c>
      <c r="M22" s="19">
        <f>IF(B22="","",IF(G22="","확인",IF(L22&gt;=$I$4,IF(D22="동의","연락 필요","동의 없음"),"관리 중")))</f>
        <v/>
      </c>
      <c r="N22" s="21" t="n"/>
    </row>
    <row r="23" ht="20" customHeight="1">
      <c r="A23" s="14" t="n">
        <v>15</v>
      </c>
      <c r="B23" s="14" t="n"/>
      <c r="C23" s="14" t="n"/>
      <c r="D23" s="14" t="n"/>
      <c r="E23" s="14" t="n"/>
      <c r="F23" s="15" t="n"/>
      <c r="G23" s="15" t="n"/>
      <c r="H23" s="16" t="n"/>
      <c r="I23" s="17" t="n"/>
      <c r="J23" s="18">
        <f>IF(OR(H23="",I23="",H23=0),"",ROUND(I23/MAX(H23,1),0))</f>
        <v/>
      </c>
      <c r="K23" s="19">
        <f>IF(I23="","",IF(I23&gt;=$C$4,"VIP",IF(H23&gt;=$F$4,"단골","일반")))</f>
        <v/>
      </c>
      <c r="L23" s="20">
        <f>IF(G23="","",TODAY()-G23)</f>
        <v/>
      </c>
      <c r="M23" s="19">
        <f>IF(B23="","",IF(G23="","확인",IF(L23&gt;=$I$4,IF(D23="동의","연락 필요","동의 없음"),"관리 중")))</f>
        <v/>
      </c>
      <c r="N23" s="21" t="n"/>
    </row>
    <row r="24" ht="20" customHeight="1">
      <c r="A24" s="14" t="n">
        <v>16</v>
      </c>
      <c r="B24" s="14" t="n"/>
      <c r="C24" s="14" t="n"/>
      <c r="D24" s="14" t="n"/>
      <c r="E24" s="14" t="n"/>
      <c r="F24" s="15" t="n"/>
      <c r="G24" s="15" t="n"/>
      <c r="H24" s="16" t="n"/>
      <c r="I24" s="17" t="n"/>
      <c r="J24" s="18">
        <f>IF(OR(H24="",I24="",H24=0),"",ROUND(I24/MAX(H24,1),0))</f>
        <v/>
      </c>
      <c r="K24" s="19">
        <f>IF(I24="","",IF(I24&gt;=$C$4,"VIP",IF(H24&gt;=$F$4,"단골","일반")))</f>
        <v/>
      </c>
      <c r="L24" s="20">
        <f>IF(G24="","",TODAY()-G24)</f>
        <v/>
      </c>
      <c r="M24" s="19">
        <f>IF(B24="","",IF(G24="","확인",IF(L24&gt;=$I$4,IF(D24="동의","연락 필요","동의 없음"),"관리 중")))</f>
        <v/>
      </c>
      <c r="N24" s="21" t="n"/>
    </row>
    <row r="25" ht="20" customHeight="1">
      <c r="A25" s="14" t="n">
        <v>17</v>
      </c>
      <c r="B25" s="14" t="n"/>
      <c r="C25" s="14" t="n"/>
      <c r="D25" s="14" t="n"/>
      <c r="E25" s="14" t="n"/>
      <c r="F25" s="15" t="n"/>
      <c r="G25" s="15" t="n"/>
      <c r="H25" s="16" t="n"/>
      <c r="I25" s="17" t="n"/>
      <c r="J25" s="18">
        <f>IF(OR(H25="",I25="",H25=0),"",ROUND(I25/MAX(H25,1),0))</f>
        <v/>
      </c>
      <c r="K25" s="19">
        <f>IF(I25="","",IF(I25&gt;=$C$4,"VIP",IF(H25&gt;=$F$4,"단골","일반")))</f>
        <v/>
      </c>
      <c r="L25" s="20">
        <f>IF(G25="","",TODAY()-G25)</f>
        <v/>
      </c>
      <c r="M25" s="19">
        <f>IF(B25="","",IF(G25="","확인",IF(L25&gt;=$I$4,IF(D25="동의","연락 필요","동의 없음"),"관리 중")))</f>
        <v/>
      </c>
      <c r="N25" s="21" t="n"/>
    </row>
    <row r="26" ht="20" customHeight="1">
      <c r="A26" s="14" t="n">
        <v>18</v>
      </c>
      <c r="B26" s="14" t="n"/>
      <c r="C26" s="14" t="n"/>
      <c r="D26" s="14" t="n"/>
      <c r="E26" s="14" t="n"/>
      <c r="F26" s="15" t="n"/>
      <c r="G26" s="15" t="n"/>
      <c r="H26" s="16" t="n"/>
      <c r="I26" s="17" t="n"/>
      <c r="J26" s="18">
        <f>IF(OR(H26="",I26="",H26=0),"",ROUND(I26/MAX(H26,1),0))</f>
        <v/>
      </c>
      <c r="K26" s="19">
        <f>IF(I26="","",IF(I26&gt;=$C$4,"VIP",IF(H26&gt;=$F$4,"단골","일반")))</f>
        <v/>
      </c>
      <c r="L26" s="20">
        <f>IF(G26="","",TODAY()-G26)</f>
        <v/>
      </c>
      <c r="M26" s="19">
        <f>IF(B26="","",IF(G26="","확인",IF(L26&gt;=$I$4,IF(D26="동의","연락 필요","동의 없음"),"관리 중")))</f>
        <v/>
      </c>
      <c r="N26" s="21" t="n"/>
    </row>
    <row r="27" ht="20" customHeight="1">
      <c r="A27" s="14" t="n">
        <v>19</v>
      </c>
      <c r="B27" s="14" t="n"/>
      <c r="C27" s="14" t="n"/>
      <c r="D27" s="14" t="n"/>
      <c r="E27" s="14" t="n"/>
      <c r="F27" s="15" t="n"/>
      <c r="G27" s="15" t="n"/>
      <c r="H27" s="16" t="n"/>
      <c r="I27" s="17" t="n"/>
      <c r="J27" s="18">
        <f>IF(OR(H27="",I27="",H27=0),"",ROUND(I27/MAX(H27,1),0))</f>
        <v/>
      </c>
      <c r="K27" s="19">
        <f>IF(I27="","",IF(I27&gt;=$C$4,"VIP",IF(H27&gt;=$F$4,"단골","일반")))</f>
        <v/>
      </c>
      <c r="L27" s="20">
        <f>IF(G27="","",TODAY()-G27)</f>
        <v/>
      </c>
      <c r="M27" s="19">
        <f>IF(B27="","",IF(G27="","확인",IF(L27&gt;=$I$4,IF(D27="동의","연락 필요","동의 없음"),"관리 중")))</f>
        <v/>
      </c>
      <c r="N27" s="21" t="n"/>
    </row>
    <row r="28" ht="20" customHeight="1">
      <c r="A28" s="14" t="n">
        <v>20</v>
      </c>
      <c r="B28" s="14" t="n"/>
      <c r="C28" s="14" t="n"/>
      <c r="D28" s="14" t="n"/>
      <c r="E28" s="14" t="n"/>
      <c r="F28" s="15" t="n"/>
      <c r="G28" s="15" t="n"/>
      <c r="H28" s="16" t="n"/>
      <c r="I28" s="17" t="n"/>
      <c r="J28" s="18">
        <f>IF(OR(H28="",I28="",H28=0),"",ROUND(I28/MAX(H28,1),0))</f>
        <v/>
      </c>
      <c r="K28" s="19">
        <f>IF(I28="","",IF(I28&gt;=$C$4,"VIP",IF(H28&gt;=$F$4,"단골","일반")))</f>
        <v/>
      </c>
      <c r="L28" s="20">
        <f>IF(G28="","",TODAY()-G28)</f>
        <v/>
      </c>
      <c r="M28" s="19">
        <f>IF(B28="","",IF(G28="","확인",IF(L28&gt;=$I$4,IF(D28="동의","연락 필요","동의 없음"),"관리 중")))</f>
        <v/>
      </c>
      <c r="N28" s="21" t="n"/>
    </row>
    <row r="29" ht="20" customHeight="1">
      <c r="A29" s="14" t="n">
        <v>21</v>
      </c>
      <c r="B29" s="14" t="n"/>
      <c r="C29" s="14" t="n"/>
      <c r="D29" s="14" t="n"/>
      <c r="E29" s="14" t="n"/>
      <c r="F29" s="15" t="n"/>
      <c r="G29" s="15" t="n"/>
      <c r="H29" s="16" t="n"/>
      <c r="I29" s="17" t="n"/>
      <c r="J29" s="18">
        <f>IF(OR(H29="",I29="",H29=0),"",ROUND(I29/MAX(H29,1),0))</f>
        <v/>
      </c>
      <c r="K29" s="19">
        <f>IF(I29="","",IF(I29&gt;=$C$4,"VIP",IF(H29&gt;=$F$4,"단골","일반")))</f>
        <v/>
      </c>
      <c r="L29" s="20">
        <f>IF(G29="","",TODAY()-G29)</f>
        <v/>
      </c>
      <c r="M29" s="19">
        <f>IF(B29="","",IF(G29="","확인",IF(L29&gt;=$I$4,IF(D29="동의","연락 필요","동의 없음"),"관리 중")))</f>
        <v/>
      </c>
      <c r="N29" s="21" t="n"/>
    </row>
    <row r="30" ht="20" customHeight="1">
      <c r="A30" s="14" t="n">
        <v>22</v>
      </c>
      <c r="B30" s="14" t="n"/>
      <c r="C30" s="14" t="n"/>
      <c r="D30" s="14" t="n"/>
      <c r="E30" s="14" t="n"/>
      <c r="F30" s="15" t="n"/>
      <c r="G30" s="15" t="n"/>
      <c r="H30" s="16" t="n"/>
      <c r="I30" s="17" t="n"/>
      <c r="J30" s="18">
        <f>IF(OR(H30="",I30="",H30=0),"",ROUND(I30/MAX(H30,1),0))</f>
        <v/>
      </c>
      <c r="K30" s="19">
        <f>IF(I30="","",IF(I30&gt;=$C$4,"VIP",IF(H30&gt;=$F$4,"단골","일반")))</f>
        <v/>
      </c>
      <c r="L30" s="20">
        <f>IF(G30="","",TODAY()-G30)</f>
        <v/>
      </c>
      <c r="M30" s="19">
        <f>IF(B30="","",IF(G30="","확인",IF(L30&gt;=$I$4,IF(D30="동의","연락 필요","동의 없음"),"관리 중")))</f>
        <v/>
      </c>
      <c r="N30" s="21" t="n"/>
    </row>
    <row r="31" ht="20" customHeight="1">
      <c r="A31" s="14" t="n">
        <v>23</v>
      </c>
      <c r="B31" s="14" t="n"/>
      <c r="C31" s="14" t="n"/>
      <c r="D31" s="14" t="n"/>
      <c r="E31" s="14" t="n"/>
      <c r="F31" s="15" t="n"/>
      <c r="G31" s="15" t="n"/>
      <c r="H31" s="16" t="n"/>
      <c r="I31" s="17" t="n"/>
      <c r="J31" s="18">
        <f>IF(OR(H31="",I31="",H31=0),"",ROUND(I31/MAX(H31,1),0))</f>
        <v/>
      </c>
      <c r="K31" s="19">
        <f>IF(I31="","",IF(I31&gt;=$C$4,"VIP",IF(H31&gt;=$F$4,"단골","일반")))</f>
        <v/>
      </c>
      <c r="L31" s="20">
        <f>IF(G31="","",TODAY()-G31)</f>
        <v/>
      </c>
      <c r="M31" s="19">
        <f>IF(B31="","",IF(G31="","확인",IF(L31&gt;=$I$4,IF(D31="동의","연락 필요","동의 없음"),"관리 중")))</f>
        <v/>
      </c>
      <c r="N31" s="21" t="n"/>
    </row>
    <row r="32" ht="20" customHeight="1">
      <c r="A32" s="14" t="n">
        <v>24</v>
      </c>
      <c r="B32" s="14" t="n"/>
      <c r="C32" s="14" t="n"/>
      <c r="D32" s="14" t="n"/>
      <c r="E32" s="14" t="n"/>
      <c r="F32" s="15" t="n"/>
      <c r="G32" s="15" t="n"/>
      <c r="H32" s="16" t="n"/>
      <c r="I32" s="17" t="n"/>
      <c r="J32" s="18">
        <f>IF(OR(H32="",I32="",H32=0),"",ROUND(I32/MAX(H32,1),0))</f>
        <v/>
      </c>
      <c r="K32" s="19">
        <f>IF(I32="","",IF(I32&gt;=$C$4,"VIP",IF(H32&gt;=$F$4,"단골","일반")))</f>
        <v/>
      </c>
      <c r="L32" s="20">
        <f>IF(G32="","",TODAY()-G32)</f>
        <v/>
      </c>
      <c r="M32" s="19">
        <f>IF(B32="","",IF(G32="","확인",IF(L32&gt;=$I$4,IF(D32="동의","연락 필요","동의 없음"),"관리 중")))</f>
        <v/>
      </c>
      <c r="N32" s="21" t="n"/>
    </row>
    <row r="33" ht="20" customHeight="1">
      <c r="A33" s="14" t="n">
        <v>25</v>
      </c>
      <c r="B33" s="14" t="n"/>
      <c r="C33" s="14" t="n"/>
      <c r="D33" s="14" t="n"/>
      <c r="E33" s="14" t="n"/>
      <c r="F33" s="15" t="n"/>
      <c r="G33" s="15" t="n"/>
      <c r="H33" s="16" t="n"/>
      <c r="I33" s="17" t="n"/>
      <c r="J33" s="18">
        <f>IF(OR(H33="",I33="",H33=0),"",ROUND(I33/MAX(H33,1),0))</f>
        <v/>
      </c>
      <c r="K33" s="19">
        <f>IF(I33="","",IF(I33&gt;=$C$4,"VIP",IF(H33&gt;=$F$4,"단골","일반")))</f>
        <v/>
      </c>
      <c r="L33" s="20">
        <f>IF(G33="","",TODAY()-G33)</f>
        <v/>
      </c>
      <c r="M33" s="19">
        <f>IF(B33="","",IF(G33="","확인",IF(L33&gt;=$I$4,IF(D33="동의","연락 필요","동의 없음"),"관리 중")))</f>
        <v/>
      </c>
      <c r="N33" s="21" t="n"/>
    </row>
    <row r="35">
      <c r="A35" s="22" t="inlineStr">
        <is>
          <t>쓰는 법</t>
        </is>
      </c>
    </row>
    <row r="36">
      <c r="A36" s="9" t="inlineStr">
        <is>
          <t>1. 고객 동의를 받은 정보만 적고, 마케팅 수신 동의 여부를 꼭 표시해요.</t>
        </is>
      </c>
    </row>
    <row r="37">
      <c r="A37" s="9" t="inlineStr">
        <is>
          <t>2. 구매할 때마다 최근 구매일·구매 횟수·누적 금액을 고치면 평균 구매액과 등급이 자동으로 바뀌어요.</t>
        </is>
      </c>
    </row>
    <row r="38">
      <c r="A38" s="9" t="inlineStr">
        <is>
          <t>3. 마지막 구매 후 알림 기준일이 지나면 '연락 필요'(주황)로 떠요. 수신 미동의 고객은 '동의 없음'으로 표시돼요.</t>
        </is>
      </c>
    </row>
    <row r="39">
      <c r="A39" s="9" t="inlineStr">
        <is>
          <t>4. 맨 위 VIP·단골·알림 기준은 가게에 맞게 바꿔 쓰세요.</t>
        </is>
      </c>
    </row>
    <row r="40">
      <c r="A40" s="9" t="inlineStr">
        <is>
          <t>5. 개인정보는 필요한 만큼만 모으고 파일에 암호를 걸어 보관하세요. 보관 기준은 전문가와 확인하세요.</t>
        </is>
      </c>
    </row>
  </sheetData>
  <mergeCells count="16">
    <mergeCell ref="A4:B4"/>
    <mergeCell ref="G4:H4"/>
    <mergeCell ref="J4:N4"/>
    <mergeCell ref="D6:E6"/>
    <mergeCell ref="A40:N40"/>
    <mergeCell ref="A39:N39"/>
    <mergeCell ref="L6:M6"/>
    <mergeCell ref="J6:K6"/>
    <mergeCell ref="A38:N38"/>
    <mergeCell ref="A2:N2"/>
    <mergeCell ref="D4:E4"/>
    <mergeCell ref="G6:H6"/>
    <mergeCell ref="A37:N37"/>
    <mergeCell ref="A36:N36"/>
    <mergeCell ref="A6:B6"/>
    <mergeCell ref="A1:N1"/>
  </mergeCells>
  <conditionalFormatting sqref="K9:K33">
    <cfRule type="expression" priority="1" dxfId="0">
      <formula>K9="VIP"</formula>
    </cfRule>
  </conditionalFormatting>
  <conditionalFormatting sqref="M9:M33">
    <cfRule type="expression" priority="2" dxfId="1">
      <formula>M9="연락 필요"</formula>
    </cfRule>
    <cfRule type="expression" priority="3" dxfId="2">
      <formula>M9="동의 없음"</formula>
    </cfRule>
  </conditionalFormatting>
  <dataValidations count="2">
    <dataValidation sqref="D9:D33" showDropDown="0" showInputMessage="1" showErrorMessage="0" allowBlank="1" prompt="문자·메시지로 소식 받기에 동의했나요?" type="list">
      <formula1>"동의,미동의"</formula1>
    </dataValidation>
    <dataValidation sqref="E9:E33" showDropDown="0" showInputMessage="0" showErrorMessage="0" allowBlank="1" type="list">
      <formula1>"인스타그램,지인 소개,검색,매장 방문,행사·박람회,기타"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40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0" customWidth="1" min="2" max="2"/>
    <col width="14" customWidth="1" min="3" max="3"/>
    <col width="9" customWidth="1" min="4" max="4"/>
    <col width="11" customWidth="1" min="5" max="5"/>
    <col width="11" customWidth="1" min="6" max="6"/>
    <col width="11" customWidth="1" min="7" max="7"/>
    <col width="10" customWidth="1" min="8" max="8"/>
    <col width="12" customWidth="1" min="9" max="9"/>
    <col width="11" customWidth="1" min="10" max="10"/>
    <col width="8" customWidth="1" min="11" max="11"/>
    <col width="8" customWidth="1" min="12" max="12"/>
    <col width="11" customWidth="1" min="13" max="13"/>
    <col width="21" customWidth="1" min="14" max="14"/>
  </cols>
  <sheetData>
    <row r="1" ht="34" customHeight="1">
      <c r="A1" s="1" t="inlineStr">
        <is>
          <t>고 객 관 리 표</t>
        </is>
      </c>
    </row>
    <row r="2">
      <c r="A2" s="2" t="inlineStr">
        <is>
          <t>구매 기록만 고치면 평균 구매액·등급(VIP·단골)·다시 연락할 고객이 자동으로 표시됩니다</t>
        </is>
      </c>
      <c r="B2" s="3" t="n"/>
      <c r="C2" s="3" t="n"/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  <c r="N2" s="3" t="n"/>
    </row>
    <row r="4" ht="22" customHeight="1">
      <c r="A4" s="4" t="inlineStr">
        <is>
          <t>VIP 기준</t>
        </is>
      </c>
      <c r="B4" s="5" t="n"/>
      <c r="C4" s="6" t="n">
        <v>300000</v>
      </c>
      <c r="D4" s="4" t="inlineStr">
        <is>
          <t>단골 기준</t>
        </is>
      </c>
      <c r="E4" s="5" t="n"/>
      <c r="F4" s="7" t="n">
        <v>3</v>
      </c>
      <c r="G4" s="4" t="inlineStr">
        <is>
          <t>연락 알림</t>
        </is>
      </c>
      <c r="H4" s="5" t="n"/>
      <c r="I4" s="8" t="n">
        <v>60</v>
      </c>
      <c r="J4" s="9" t="inlineStr">
        <is>
          <t>← 기준은 가게에 맞게 바꾸세요. 등급·관리 상태가 따라 바뀝니다</t>
        </is>
      </c>
    </row>
    <row r="6" ht="28" customHeight="1">
      <c r="A6" s="4" t="inlineStr">
        <is>
          <t>고객 수</t>
        </is>
      </c>
      <c r="B6" s="5" t="n"/>
      <c r="C6" s="10">
        <f>IF(COUNTA(B9:B33)=0,"",COUNTA(B9:B33))</f>
        <v/>
      </c>
      <c r="D6" s="4" t="inlineStr">
        <is>
          <t>VIP</t>
        </is>
      </c>
      <c r="E6" s="5" t="n"/>
      <c r="F6" s="10">
        <f>IF(C6="","",COUNTIF(K9:K33,"VIP"))</f>
        <v/>
      </c>
      <c r="G6" s="4" t="inlineStr">
        <is>
          <t>연락 필요</t>
        </is>
      </c>
      <c r="H6" s="5" t="n"/>
      <c r="I6" s="10">
        <f>IF(C6="","",COUNTIF(M9:M33,"연락 필요"))</f>
        <v/>
      </c>
      <c r="J6" s="4" t="inlineStr">
        <is>
          <t>1인 평균 누적</t>
        </is>
      </c>
      <c r="K6" s="5" t="n"/>
      <c r="L6" s="11">
        <f>IF(COUNT(I9:I33)=0,"",ROUND(SUM(I9:I33)/MAX(COUNT(I9:I33),1),0))</f>
        <v/>
      </c>
      <c r="M6" s="12" t="n"/>
    </row>
    <row r="8" ht="24" customHeight="1">
      <c r="A8" s="13" t="inlineStr">
        <is>
          <t>번호</t>
        </is>
      </c>
      <c r="B8" s="13" t="inlineStr">
        <is>
          <t>고객명</t>
        </is>
      </c>
      <c r="C8" s="13" t="inlineStr">
        <is>
          <t>연락처</t>
        </is>
      </c>
      <c r="D8" s="13" t="inlineStr">
        <is>
          <t>수신 동의</t>
        </is>
      </c>
      <c r="E8" s="13" t="inlineStr">
        <is>
          <t>유입 경로</t>
        </is>
      </c>
      <c r="F8" s="13" t="inlineStr">
        <is>
          <t>첫 구매일</t>
        </is>
      </c>
      <c r="G8" s="13" t="inlineStr">
        <is>
          <t>최근 구매일</t>
        </is>
      </c>
      <c r="H8" s="13" t="inlineStr">
        <is>
          <t>구매 횟수</t>
        </is>
      </c>
      <c r="I8" s="13" t="inlineStr">
        <is>
          <t>누적 금액</t>
        </is>
      </c>
      <c r="J8" s="13" t="inlineStr">
        <is>
          <t>평균 구매액</t>
        </is>
      </c>
      <c r="K8" s="13" t="inlineStr">
        <is>
          <t>등급</t>
        </is>
      </c>
      <c r="L8" s="13" t="inlineStr">
        <is>
          <t>경과일</t>
        </is>
      </c>
      <c r="M8" s="13" t="inlineStr">
        <is>
          <t>관리 상태</t>
        </is>
      </c>
      <c r="N8" s="13" t="inlineStr">
        <is>
          <t>메모(취향·기념일)</t>
        </is>
      </c>
    </row>
    <row r="9" ht="20" customHeight="1">
      <c r="A9" s="14" t="n">
        <v>1</v>
      </c>
      <c r="B9" s="14" t="inlineStr">
        <is>
          <t>김○지</t>
        </is>
      </c>
      <c r="C9" s="14" t="inlineStr">
        <is>
          <t>010-0000-0000</t>
        </is>
      </c>
      <c r="D9" s="14" t="inlineStr">
        <is>
          <t>동의</t>
        </is>
      </c>
      <c r="E9" s="14" t="inlineStr">
        <is>
          <t>인스타그램</t>
        </is>
      </c>
      <c r="F9" s="15" t="n">
        <v>45963</v>
      </c>
      <c r="G9" s="15" t="n">
        <v>46298</v>
      </c>
      <c r="H9" s="16" t="n">
        <v>6</v>
      </c>
      <c r="I9" s="17" t="n">
        <v>420000</v>
      </c>
      <c r="J9" s="18">
        <f>IF(OR(H9="",I9="",H9=0),"",ROUND(I9/MAX(H9,1),0))</f>
        <v/>
      </c>
      <c r="K9" s="19">
        <f>IF(I9="","",IF(I9&gt;=$C$4,"VIP",IF(H9&gt;=$F$4,"단골","일반")))</f>
        <v/>
      </c>
      <c r="L9" s="20">
        <f>IF(G9="","",TODAY()-G9)</f>
        <v/>
      </c>
      <c r="M9" s="19">
        <f>IF(B9="","",IF(G9="","확인",IF(L9&gt;=$I$4,IF(D9="동의","연락 필요","동의 없음"),"관리 중")))</f>
        <v/>
      </c>
      <c r="N9" s="21" t="inlineStr">
        <is>
          <t>파스텔톤 선호</t>
        </is>
      </c>
    </row>
    <row r="10" ht="20" customHeight="1">
      <c r="A10" s="14" t="n">
        <v>2</v>
      </c>
      <c r="B10" s="14" t="inlineStr">
        <is>
          <t>이○훈</t>
        </is>
      </c>
      <c r="C10" s="14" t="inlineStr">
        <is>
          <t>010-0000-0000</t>
        </is>
      </c>
      <c r="D10" s="14" t="inlineStr">
        <is>
          <t>동의</t>
        </is>
      </c>
      <c r="E10" s="14" t="inlineStr">
        <is>
          <t>지인 소개</t>
        </is>
      </c>
      <c r="F10" s="15" t="n">
        <v>46067</v>
      </c>
      <c r="G10" s="15" t="n">
        <v>46223</v>
      </c>
      <c r="H10" s="16" t="n">
        <v>3</v>
      </c>
      <c r="I10" s="17" t="n">
        <v>165000</v>
      </c>
      <c r="J10" s="18">
        <f>IF(OR(H10="",I10="",H10=0),"",ROUND(I10/MAX(H10,1),0))</f>
        <v/>
      </c>
      <c r="K10" s="19">
        <f>IF(I10="","",IF(I10&gt;=$C$4,"VIP",IF(H10&gt;=$F$4,"단골","일반")))</f>
        <v/>
      </c>
      <c r="L10" s="20">
        <f>IF(G10="","",TODAY()-G10)</f>
        <v/>
      </c>
      <c r="M10" s="19">
        <f>IF(B10="","",IF(G10="","확인",IF(L10&gt;=$I$4,IF(D10="동의","연락 필요","동의 없음"),"관리 중")))</f>
        <v/>
      </c>
      <c r="N10" s="21" t="inlineStr">
        <is>
          <t>결혼기념일 11/2</t>
        </is>
      </c>
    </row>
    <row r="11" ht="20" customHeight="1">
      <c r="A11" s="14" t="n">
        <v>3</v>
      </c>
      <c r="B11" s="14" t="inlineStr">
        <is>
          <t>박○영</t>
        </is>
      </c>
      <c r="C11" s="14" t="inlineStr">
        <is>
          <t>010-0000-0000</t>
        </is>
      </c>
      <c r="D11" s="14" t="inlineStr">
        <is>
          <t>미동의</t>
        </is>
      </c>
      <c r="E11" s="14" t="inlineStr">
        <is>
          <t>매장 방문</t>
        </is>
      </c>
      <c r="F11" s="15" t="n">
        <v>46147</v>
      </c>
      <c r="G11" s="15" t="n">
        <v>46203</v>
      </c>
      <c r="H11" s="16" t="n">
        <v>2</v>
      </c>
      <c r="I11" s="17" t="n">
        <v>98000</v>
      </c>
      <c r="J11" s="18">
        <f>IF(OR(H11="",I11="",H11=0),"",ROUND(I11/MAX(H11,1),0))</f>
        <v/>
      </c>
      <c r="K11" s="19">
        <f>IF(I11="","",IF(I11&gt;=$C$4,"VIP",IF(H11&gt;=$F$4,"단골","일반")))</f>
        <v/>
      </c>
      <c r="L11" s="20">
        <f>IF(G11="","",TODAY()-G11)</f>
        <v/>
      </c>
      <c r="M11" s="19">
        <f>IF(B11="","",IF(G11="","확인",IF(L11&gt;=$I$4,IF(D11="동의","연락 필요","동의 없음"),"관리 중")))</f>
        <v/>
      </c>
      <c r="N11" s="21" t="n"/>
    </row>
    <row r="12" ht="20" customHeight="1">
      <c r="A12" s="14" t="n">
        <v>4</v>
      </c>
      <c r="B12" s="14" t="inlineStr">
        <is>
          <t>최○수</t>
        </is>
      </c>
      <c r="C12" s="14" t="inlineStr">
        <is>
          <t>010-0000-0000</t>
        </is>
      </c>
      <c r="D12" s="14" t="inlineStr">
        <is>
          <t>동의</t>
        </is>
      </c>
      <c r="E12" s="14" t="inlineStr">
        <is>
          <t>검색</t>
        </is>
      </c>
      <c r="F12" s="15" t="n">
        <v>46277</v>
      </c>
      <c r="G12" s="15" t="n">
        <v>46277</v>
      </c>
      <c r="H12" s="16" t="n">
        <v>1</v>
      </c>
      <c r="I12" s="17" t="n">
        <v>45000</v>
      </c>
      <c r="J12" s="18">
        <f>IF(OR(H12="",I12="",H12=0),"",ROUND(I12/MAX(H12,1),0))</f>
        <v/>
      </c>
      <c r="K12" s="19">
        <f>IF(I12="","",IF(I12&gt;=$C$4,"VIP",IF(H12&gt;=$F$4,"단골","일반")))</f>
        <v/>
      </c>
      <c r="L12" s="20">
        <f>IF(G12="","",TODAY()-G12)</f>
        <v/>
      </c>
      <c r="M12" s="19">
        <f>IF(B12="","",IF(G12="","확인",IF(L12&gt;=$I$4,IF(D12="동의","연락 필요","동의 없음"),"관리 중")))</f>
        <v/>
      </c>
      <c r="N12" s="21" t="inlineStr">
        <is>
          <t>첫 방문 쿠폰 사용</t>
        </is>
      </c>
    </row>
    <row r="13" ht="20" customHeight="1">
      <c r="A13" s="14" t="n">
        <v>5</v>
      </c>
      <c r="B13" s="14" t="inlineStr">
        <is>
          <t>정○아</t>
        </is>
      </c>
      <c r="C13" s="14" t="inlineStr">
        <is>
          <t>010-0000-0000</t>
        </is>
      </c>
      <c r="D13" s="14" t="inlineStr">
        <is>
          <t>동의</t>
        </is>
      </c>
      <c r="E13" s="14" t="inlineStr">
        <is>
          <t>행사·박람회</t>
        </is>
      </c>
      <c r="F13" s="15" t="n">
        <v>46011</v>
      </c>
      <c r="G13" s="15" t="n">
        <v>46235</v>
      </c>
      <c r="H13" s="16" t="n">
        <v>4</v>
      </c>
      <c r="I13" s="17" t="n">
        <v>352000</v>
      </c>
      <c r="J13" s="18">
        <f>IF(OR(H13="",I13="",H13=0),"",ROUND(I13/MAX(H13,1),0))</f>
        <v/>
      </c>
      <c r="K13" s="19">
        <f>IF(I13="","",IF(I13&gt;=$C$4,"VIP",IF(H13&gt;=$F$4,"단골","일반")))</f>
        <v/>
      </c>
      <c r="L13" s="20">
        <f>IF(G13="","",TODAY()-G13)</f>
        <v/>
      </c>
      <c r="M13" s="19">
        <f>IF(B13="","",IF(G13="","확인",IF(L13&gt;=$I$4,IF(D13="동의","연락 필요","동의 없음"),"관리 중")))</f>
        <v/>
      </c>
      <c r="N13" s="21" t="inlineStr">
        <is>
          <t>회사 행사 꽃 주문</t>
        </is>
      </c>
    </row>
    <row r="14" ht="20" customHeight="1">
      <c r="A14" s="14" t="n">
        <v>6</v>
      </c>
      <c r="B14" s="14" t="inlineStr">
        <is>
          <t>한○민</t>
        </is>
      </c>
      <c r="C14" s="14" t="inlineStr">
        <is>
          <t>010-0000-0000</t>
        </is>
      </c>
      <c r="D14" s="14" t="inlineStr">
        <is>
          <t>동의</t>
        </is>
      </c>
      <c r="E14" s="14" t="inlineStr">
        <is>
          <t>인스타그램</t>
        </is>
      </c>
      <c r="F14" s="15" t="n">
        <v>46249</v>
      </c>
      <c r="G14" s="15" t="n">
        <v>46304</v>
      </c>
      <c r="H14" s="16" t="n">
        <v>2</v>
      </c>
      <c r="I14" s="17" t="n">
        <v>76000</v>
      </c>
      <c r="J14" s="18">
        <f>IF(OR(H14="",I14="",H14=0),"",ROUND(I14/MAX(H14,1),0))</f>
        <v/>
      </c>
      <c r="K14" s="19">
        <f>IF(I14="","",IF(I14&gt;=$C$4,"VIP",IF(H14&gt;=$F$4,"단골","일반")))</f>
        <v/>
      </c>
      <c r="L14" s="20">
        <f>IF(G14="","",TODAY()-G14)</f>
        <v/>
      </c>
      <c r="M14" s="19">
        <f>IF(B14="","",IF(G14="","확인",IF(L14&gt;=$I$4,IF(D14="동의","연락 필요","동의 없음"),"관리 중")))</f>
        <v/>
      </c>
      <c r="N14" s="21" t="inlineStr">
        <is>
          <t>원데이 클래스 수강</t>
        </is>
      </c>
    </row>
    <row r="15" ht="20" customHeight="1">
      <c r="A15" s="14" t="n">
        <v>7</v>
      </c>
      <c r="B15" s="14" t="n"/>
      <c r="C15" s="14" t="n"/>
      <c r="D15" s="14" t="n"/>
      <c r="E15" s="14" t="n"/>
      <c r="F15" s="15" t="n"/>
      <c r="G15" s="15" t="n"/>
      <c r="H15" s="16" t="n"/>
      <c r="I15" s="17" t="n"/>
      <c r="J15" s="18">
        <f>IF(OR(H15="",I15="",H15=0),"",ROUND(I15/MAX(H15,1),0))</f>
        <v/>
      </c>
      <c r="K15" s="19">
        <f>IF(I15="","",IF(I15&gt;=$C$4,"VIP",IF(H15&gt;=$F$4,"단골","일반")))</f>
        <v/>
      </c>
      <c r="L15" s="20">
        <f>IF(G15="","",TODAY()-G15)</f>
        <v/>
      </c>
      <c r="M15" s="19">
        <f>IF(B15="","",IF(G15="","확인",IF(L15&gt;=$I$4,IF(D15="동의","연락 필요","동의 없음"),"관리 중")))</f>
        <v/>
      </c>
      <c r="N15" s="21" t="n"/>
    </row>
    <row r="16" ht="20" customHeight="1">
      <c r="A16" s="14" t="n">
        <v>8</v>
      </c>
      <c r="B16" s="14" t="n"/>
      <c r="C16" s="14" t="n"/>
      <c r="D16" s="14" t="n"/>
      <c r="E16" s="14" t="n"/>
      <c r="F16" s="15" t="n"/>
      <c r="G16" s="15" t="n"/>
      <c r="H16" s="16" t="n"/>
      <c r="I16" s="17" t="n"/>
      <c r="J16" s="18">
        <f>IF(OR(H16="",I16="",H16=0),"",ROUND(I16/MAX(H16,1),0))</f>
        <v/>
      </c>
      <c r="K16" s="19">
        <f>IF(I16="","",IF(I16&gt;=$C$4,"VIP",IF(H16&gt;=$F$4,"단골","일반")))</f>
        <v/>
      </c>
      <c r="L16" s="20">
        <f>IF(G16="","",TODAY()-G16)</f>
        <v/>
      </c>
      <c r="M16" s="19">
        <f>IF(B16="","",IF(G16="","확인",IF(L16&gt;=$I$4,IF(D16="동의","연락 필요","동의 없음"),"관리 중")))</f>
        <v/>
      </c>
      <c r="N16" s="21" t="n"/>
    </row>
    <row r="17" ht="20" customHeight="1">
      <c r="A17" s="14" t="n">
        <v>9</v>
      </c>
      <c r="B17" s="14" t="n"/>
      <c r="C17" s="14" t="n"/>
      <c r="D17" s="14" t="n"/>
      <c r="E17" s="14" t="n"/>
      <c r="F17" s="15" t="n"/>
      <c r="G17" s="15" t="n"/>
      <c r="H17" s="16" t="n"/>
      <c r="I17" s="17" t="n"/>
      <c r="J17" s="18">
        <f>IF(OR(H17="",I17="",H17=0),"",ROUND(I17/MAX(H17,1),0))</f>
        <v/>
      </c>
      <c r="K17" s="19">
        <f>IF(I17="","",IF(I17&gt;=$C$4,"VIP",IF(H17&gt;=$F$4,"단골","일반")))</f>
        <v/>
      </c>
      <c r="L17" s="20">
        <f>IF(G17="","",TODAY()-G17)</f>
        <v/>
      </c>
      <c r="M17" s="19">
        <f>IF(B17="","",IF(G17="","확인",IF(L17&gt;=$I$4,IF(D17="동의","연락 필요","동의 없음"),"관리 중")))</f>
        <v/>
      </c>
      <c r="N17" s="21" t="n"/>
    </row>
    <row r="18" ht="20" customHeight="1">
      <c r="A18" s="14" t="n">
        <v>10</v>
      </c>
      <c r="B18" s="14" t="n"/>
      <c r="C18" s="14" t="n"/>
      <c r="D18" s="14" t="n"/>
      <c r="E18" s="14" t="n"/>
      <c r="F18" s="15" t="n"/>
      <c r="G18" s="15" t="n"/>
      <c r="H18" s="16" t="n"/>
      <c r="I18" s="17" t="n"/>
      <c r="J18" s="18">
        <f>IF(OR(H18="",I18="",H18=0),"",ROUND(I18/MAX(H18,1),0))</f>
        <v/>
      </c>
      <c r="K18" s="19">
        <f>IF(I18="","",IF(I18&gt;=$C$4,"VIP",IF(H18&gt;=$F$4,"단골","일반")))</f>
        <v/>
      </c>
      <c r="L18" s="20">
        <f>IF(G18="","",TODAY()-G18)</f>
        <v/>
      </c>
      <c r="M18" s="19">
        <f>IF(B18="","",IF(G18="","확인",IF(L18&gt;=$I$4,IF(D18="동의","연락 필요","동의 없음"),"관리 중")))</f>
        <v/>
      </c>
      <c r="N18" s="21" t="n"/>
    </row>
    <row r="19" ht="20" customHeight="1">
      <c r="A19" s="14" t="n">
        <v>11</v>
      </c>
      <c r="B19" s="14" t="n"/>
      <c r="C19" s="14" t="n"/>
      <c r="D19" s="14" t="n"/>
      <c r="E19" s="14" t="n"/>
      <c r="F19" s="15" t="n"/>
      <c r="G19" s="15" t="n"/>
      <c r="H19" s="16" t="n"/>
      <c r="I19" s="17" t="n"/>
      <c r="J19" s="18">
        <f>IF(OR(H19="",I19="",H19=0),"",ROUND(I19/MAX(H19,1),0))</f>
        <v/>
      </c>
      <c r="K19" s="19">
        <f>IF(I19="","",IF(I19&gt;=$C$4,"VIP",IF(H19&gt;=$F$4,"단골","일반")))</f>
        <v/>
      </c>
      <c r="L19" s="20">
        <f>IF(G19="","",TODAY()-G19)</f>
        <v/>
      </c>
      <c r="M19" s="19">
        <f>IF(B19="","",IF(G19="","확인",IF(L19&gt;=$I$4,IF(D19="동의","연락 필요","동의 없음"),"관리 중")))</f>
        <v/>
      </c>
      <c r="N19" s="21" t="n"/>
    </row>
    <row r="20" ht="20" customHeight="1">
      <c r="A20" s="14" t="n">
        <v>12</v>
      </c>
      <c r="B20" s="14" t="n"/>
      <c r="C20" s="14" t="n"/>
      <c r="D20" s="14" t="n"/>
      <c r="E20" s="14" t="n"/>
      <c r="F20" s="15" t="n"/>
      <c r="G20" s="15" t="n"/>
      <c r="H20" s="16" t="n"/>
      <c r="I20" s="17" t="n"/>
      <c r="J20" s="18">
        <f>IF(OR(H20="",I20="",H20=0),"",ROUND(I20/MAX(H20,1),0))</f>
        <v/>
      </c>
      <c r="K20" s="19">
        <f>IF(I20="","",IF(I20&gt;=$C$4,"VIP",IF(H20&gt;=$F$4,"단골","일반")))</f>
        <v/>
      </c>
      <c r="L20" s="20">
        <f>IF(G20="","",TODAY()-G20)</f>
        <v/>
      </c>
      <c r="M20" s="19">
        <f>IF(B20="","",IF(G20="","확인",IF(L20&gt;=$I$4,IF(D20="동의","연락 필요","동의 없음"),"관리 중")))</f>
        <v/>
      </c>
      <c r="N20" s="21" t="n"/>
    </row>
    <row r="21" ht="20" customHeight="1">
      <c r="A21" s="14" t="n">
        <v>13</v>
      </c>
      <c r="B21" s="14" t="n"/>
      <c r="C21" s="14" t="n"/>
      <c r="D21" s="14" t="n"/>
      <c r="E21" s="14" t="n"/>
      <c r="F21" s="15" t="n"/>
      <c r="G21" s="15" t="n"/>
      <c r="H21" s="16" t="n"/>
      <c r="I21" s="17" t="n"/>
      <c r="J21" s="18">
        <f>IF(OR(H21="",I21="",H21=0),"",ROUND(I21/MAX(H21,1),0))</f>
        <v/>
      </c>
      <c r="K21" s="19">
        <f>IF(I21="","",IF(I21&gt;=$C$4,"VIP",IF(H21&gt;=$F$4,"단골","일반")))</f>
        <v/>
      </c>
      <c r="L21" s="20">
        <f>IF(G21="","",TODAY()-G21)</f>
        <v/>
      </c>
      <c r="M21" s="19">
        <f>IF(B21="","",IF(G21="","확인",IF(L21&gt;=$I$4,IF(D21="동의","연락 필요","동의 없음"),"관리 중")))</f>
        <v/>
      </c>
      <c r="N21" s="21" t="n"/>
    </row>
    <row r="22" ht="20" customHeight="1">
      <c r="A22" s="14" t="n">
        <v>14</v>
      </c>
      <c r="B22" s="14" t="n"/>
      <c r="C22" s="14" t="n"/>
      <c r="D22" s="14" t="n"/>
      <c r="E22" s="14" t="n"/>
      <c r="F22" s="15" t="n"/>
      <c r="G22" s="15" t="n"/>
      <c r="H22" s="16" t="n"/>
      <c r="I22" s="17" t="n"/>
      <c r="J22" s="18">
        <f>IF(OR(H22="",I22="",H22=0),"",ROUND(I22/MAX(H22,1),0))</f>
        <v/>
      </c>
      <c r="K22" s="19">
        <f>IF(I22="","",IF(I22&gt;=$C$4,"VIP",IF(H22&gt;=$F$4,"단골","일반")))</f>
        <v/>
      </c>
      <c r="L22" s="20">
        <f>IF(G22="","",TODAY()-G22)</f>
        <v/>
      </c>
      <c r="M22" s="19">
        <f>IF(B22="","",IF(G22="","확인",IF(L22&gt;=$I$4,IF(D22="동의","연락 필요","동의 없음"),"관리 중")))</f>
        <v/>
      </c>
      <c r="N22" s="21" t="n"/>
    </row>
    <row r="23" ht="20" customHeight="1">
      <c r="A23" s="14" t="n">
        <v>15</v>
      </c>
      <c r="B23" s="14" t="n"/>
      <c r="C23" s="14" t="n"/>
      <c r="D23" s="14" t="n"/>
      <c r="E23" s="14" t="n"/>
      <c r="F23" s="15" t="n"/>
      <c r="G23" s="15" t="n"/>
      <c r="H23" s="16" t="n"/>
      <c r="I23" s="17" t="n"/>
      <c r="J23" s="18">
        <f>IF(OR(H23="",I23="",H23=0),"",ROUND(I23/MAX(H23,1),0))</f>
        <v/>
      </c>
      <c r="K23" s="19">
        <f>IF(I23="","",IF(I23&gt;=$C$4,"VIP",IF(H23&gt;=$F$4,"단골","일반")))</f>
        <v/>
      </c>
      <c r="L23" s="20">
        <f>IF(G23="","",TODAY()-G23)</f>
        <v/>
      </c>
      <c r="M23" s="19">
        <f>IF(B23="","",IF(G23="","확인",IF(L23&gt;=$I$4,IF(D23="동의","연락 필요","동의 없음"),"관리 중")))</f>
        <v/>
      </c>
      <c r="N23" s="21" t="n"/>
    </row>
    <row r="24" ht="20" customHeight="1">
      <c r="A24" s="14" t="n">
        <v>16</v>
      </c>
      <c r="B24" s="14" t="n"/>
      <c r="C24" s="14" t="n"/>
      <c r="D24" s="14" t="n"/>
      <c r="E24" s="14" t="n"/>
      <c r="F24" s="15" t="n"/>
      <c r="G24" s="15" t="n"/>
      <c r="H24" s="16" t="n"/>
      <c r="I24" s="17" t="n"/>
      <c r="J24" s="18">
        <f>IF(OR(H24="",I24="",H24=0),"",ROUND(I24/MAX(H24,1),0))</f>
        <v/>
      </c>
      <c r="K24" s="19">
        <f>IF(I24="","",IF(I24&gt;=$C$4,"VIP",IF(H24&gt;=$F$4,"단골","일반")))</f>
        <v/>
      </c>
      <c r="L24" s="20">
        <f>IF(G24="","",TODAY()-G24)</f>
        <v/>
      </c>
      <c r="M24" s="19">
        <f>IF(B24="","",IF(G24="","확인",IF(L24&gt;=$I$4,IF(D24="동의","연락 필요","동의 없음"),"관리 중")))</f>
        <v/>
      </c>
      <c r="N24" s="21" t="n"/>
    </row>
    <row r="25" ht="20" customHeight="1">
      <c r="A25" s="14" t="n">
        <v>17</v>
      </c>
      <c r="B25" s="14" t="n"/>
      <c r="C25" s="14" t="n"/>
      <c r="D25" s="14" t="n"/>
      <c r="E25" s="14" t="n"/>
      <c r="F25" s="15" t="n"/>
      <c r="G25" s="15" t="n"/>
      <c r="H25" s="16" t="n"/>
      <c r="I25" s="17" t="n"/>
      <c r="J25" s="18">
        <f>IF(OR(H25="",I25="",H25=0),"",ROUND(I25/MAX(H25,1),0))</f>
        <v/>
      </c>
      <c r="K25" s="19">
        <f>IF(I25="","",IF(I25&gt;=$C$4,"VIP",IF(H25&gt;=$F$4,"단골","일반")))</f>
        <v/>
      </c>
      <c r="L25" s="20">
        <f>IF(G25="","",TODAY()-G25)</f>
        <v/>
      </c>
      <c r="M25" s="19">
        <f>IF(B25="","",IF(G25="","확인",IF(L25&gt;=$I$4,IF(D25="동의","연락 필요","동의 없음"),"관리 중")))</f>
        <v/>
      </c>
      <c r="N25" s="21" t="n"/>
    </row>
    <row r="26" ht="20" customHeight="1">
      <c r="A26" s="14" t="n">
        <v>18</v>
      </c>
      <c r="B26" s="14" t="n"/>
      <c r="C26" s="14" t="n"/>
      <c r="D26" s="14" t="n"/>
      <c r="E26" s="14" t="n"/>
      <c r="F26" s="15" t="n"/>
      <c r="G26" s="15" t="n"/>
      <c r="H26" s="16" t="n"/>
      <c r="I26" s="17" t="n"/>
      <c r="J26" s="18">
        <f>IF(OR(H26="",I26="",H26=0),"",ROUND(I26/MAX(H26,1),0))</f>
        <v/>
      </c>
      <c r="K26" s="19">
        <f>IF(I26="","",IF(I26&gt;=$C$4,"VIP",IF(H26&gt;=$F$4,"단골","일반")))</f>
        <v/>
      </c>
      <c r="L26" s="20">
        <f>IF(G26="","",TODAY()-G26)</f>
        <v/>
      </c>
      <c r="M26" s="19">
        <f>IF(B26="","",IF(G26="","확인",IF(L26&gt;=$I$4,IF(D26="동의","연락 필요","동의 없음"),"관리 중")))</f>
        <v/>
      </c>
      <c r="N26" s="21" t="n"/>
    </row>
    <row r="27" ht="20" customHeight="1">
      <c r="A27" s="14" t="n">
        <v>19</v>
      </c>
      <c r="B27" s="14" t="n"/>
      <c r="C27" s="14" t="n"/>
      <c r="D27" s="14" t="n"/>
      <c r="E27" s="14" t="n"/>
      <c r="F27" s="15" t="n"/>
      <c r="G27" s="15" t="n"/>
      <c r="H27" s="16" t="n"/>
      <c r="I27" s="17" t="n"/>
      <c r="J27" s="18">
        <f>IF(OR(H27="",I27="",H27=0),"",ROUND(I27/MAX(H27,1),0))</f>
        <v/>
      </c>
      <c r="K27" s="19">
        <f>IF(I27="","",IF(I27&gt;=$C$4,"VIP",IF(H27&gt;=$F$4,"단골","일반")))</f>
        <v/>
      </c>
      <c r="L27" s="20">
        <f>IF(G27="","",TODAY()-G27)</f>
        <v/>
      </c>
      <c r="M27" s="19">
        <f>IF(B27="","",IF(G27="","확인",IF(L27&gt;=$I$4,IF(D27="동의","연락 필요","동의 없음"),"관리 중")))</f>
        <v/>
      </c>
      <c r="N27" s="21" t="n"/>
    </row>
    <row r="28" ht="20" customHeight="1">
      <c r="A28" s="14" t="n">
        <v>20</v>
      </c>
      <c r="B28" s="14" t="n"/>
      <c r="C28" s="14" t="n"/>
      <c r="D28" s="14" t="n"/>
      <c r="E28" s="14" t="n"/>
      <c r="F28" s="15" t="n"/>
      <c r="G28" s="15" t="n"/>
      <c r="H28" s="16" t="n"/>
      <c r="I28" s="17" t="n"/>
      <c r="J28" s="18">
        <f>IF(OR(H28="",I28="",H28=0),"",ROUND(I28/MAX(H28,1),0))</f>
        <v/>
      </c>
      <c r="K28" s="19">
        <f>IF(I28="","",IF(I28&gt;=$C$4,"VIP",IF(H28&gt;=$F$4,"단골","일반")))</f>
        <v/>
      </c>
      <c r="L28" s="20">
        <f>IF(G28="","",TODAY()-G28)</f>
        <v/>
      </c>
      <c r="M28" s="19">
        <f>IF(B28="","",IF(G28="","확인",IF(L28&gt;=$I$4,IF(D28="동의","연락 필요","동의 없음"),"관리 중")))</f>
        <v/>
      </c>
      <c r="N28" s="21" t="n"/>
    </row>
    <row r="29" ht="20" customHeight="1">
      <c r="A29" s="14" t="n">
        <v>21</v>
      </c>
      <c r="B29" s="14" t="n"/>
      <c r="C29" s="14" t="n"/>
      <c r="D29" s="14" t="n"/>
      <c r="E29" s="14" t="n"/>
      <c r="F29" s="15" t="n"/>
      <c r="G29" s="15" t="n"/>
      <c r="H29" s="16" t="n"/>
      <c r="I29" s="17" t="n"/>
      <c r="J29" s="18">
        <f>IF(OR(H29="",I29="",H29=0),"",ROUND(I29/MAX(H29,1),0))</f>
        <v/>
      </c>
      <c r="K29" s="19">
        <f>IF(I29="","",IF(I29&gt;=$C$4,"VIP",IF(H29&gt;=$F$4,"단골","일반")))</f>
        <v/>
      </c>
      <c r="L29" s="20">
        <f>IF(G29="","",TODAY()-G29)</f>
        <v/>
      </c>
      <c r="M29" s="19">
        <f>IF(B29="","",IF(G29="","확인",IF(L29&gt;=$I$4,IF(D29="동의","연락 필요","동의 없음"),"관리 중")))</f>
        <v/>
      </c>
      <c r="N29" s="21" t="n"/>
    </row>
    <row r="30" ht="20" customHeight="1">
      <c r="A30" s="14" t="n">
        <v>22</v>
      </c>
      <c r="B30" s="14" t="n"/>
      <c r="C30" s="14" t="n"/>
      <c r="D30" s="14" t="n"/>
      <c r="E30" s="14" t="n"/>
      <c r="F30" s="15" t="n"/>
      <c r="G30" s="15" t="n"/>
      <c r="H30" s="16" t="n"/>
      <c r="I30" s="17" t="n"/>
      <c r="J30" s="18">
        <f>IF(OR(H30="",I30="",H30=0),"",ROUND(I30/MAX(H30,1),0))</f>
        <v/>
      </c>
      <c r="K30" s="19">
        <f>IF(I30="","",IF(I30&gt;=$C$4,"VIP",IF(H30&gt;=$F$4,"단골","일반")))</f>
        <v/>
      </c>
      <c r="L30" s="20">
        <f>IF(G30="","",TODAY()-G30)</f>
        <v/>
      </c>
      <c r="M30" s="19">
        <f>IF(B30="","",IF(G30="","확인",IF(L30&gt;=$I$4,IF(D30="동의","연락 필요","동의 없음"),"관리 중")))</f>
        <v/>
      </c>
      <c r="N30" s="21" t="n"/>
    </row>
    <row r="31" ht="20" customHeight="1">
      <c r="A31" s="14" t="n">
        <v>23</v>
      </c>
      <c r="B31" s="14" t="n"/>
      <c r="C31" s="14" t="n"/>
      <c r="D31" s="14" t="n"/>
      <c r="E31" s="14" t="n"/>
      <c r="F31" s="15" t="n"/>
      <c r="G31" s="15" t="n"/>
      <c r="H31" s="16" t="n"/>
      <c r="I31" s="17" t="n"/>
      <c r="J31" s="18">
        <f>IF(OR(H31="",I31="",H31=0),"",ROUND(I31/MAX(H31,1),0))</f>
        <v/>
      </c>
      <c r="K31" s="19">
        <f>IF(I31="","",IF(I31&gt;=$C$4,"VIP",IF(H31&gt;=$F$4,"단골","일반")))</f>
        <v/>
      </c>
      <c r="L31" s="20">
        <f>IF(G31="","",TODAY()-G31)</f>
        <v/>
      </c>
      <c r="M31" s="19">
        <f>IF(B31="","",IF(G31="","확인",IF(L31&gt;=$I$4,IF(D31="동의","연락 필요","동의 없음"),"관리 중")))</f>
        <v/>
      </c>
      <c r="N31" s="21" t="n"/>
    </row>
    <row r="32" ht="20" customHeight="1">
      <c r="A32" s="14" t="n">
        <v>24</v>
      </c>
      <c r="B32" s="14" t="n"/>
      <c r="C32" s="14" t="n"/>
      <c r="D32" s="14" t="n"/>
      <c r="E32" s="14" t="n"/>
      <c r="F32" s="15" t="n"/>
      <c r="G32" s="15" t="n"/>
      <c r="H32" s="16" t="n"/>
      <c r="I32" s="17" t="n"/>
      <c r="J32" s="18">
        <f>IF(OR(H32="",I32="",H32=0),"",ROUND(I32/MAX(H32,1),0))</f>
        <v/>
      </c>
      <c r="K32" s="19">
        <f>IF(I32="","",IF(I32&gt;=$C$4,"VIP",IF(H32&gt;=$F$4,"단골","일반")))</f>
        <v/>
      </c>
      <c r="L32" s="20">
        <f>IF(G32="","",TODAY()-G32)</f>
        <v/>
      </c>
      <c r="M32" s="19">
        <f>IF(B32="","",IF(G32="","확인",IF(L32&gt;=$I$4,IF(D32="동의","연락 필요","동의 없음"),"관리 중")))</f>
        <v/>
      </c>
      <c r="N32" s="21" t="n"/>
    </row>
    <row r="33" ht="20" customHeight="1">
      <c r="A33" s="14" t="n">
        <v>25</v>
      </c>
      <c r="B33" s="14" t="n"/>
      <c r="C33" s="14" t="n"/>
      <c r="D33" s="14" t="n"/>
      <c r="E33" s="14" t="n"/>
      <c r="F33" s="15" t="n"/>
      <c r="G33" s="15" t="n"/>
      <c r="H33" s="16" t="n"/>
      <c r="I33" s="17" t="n"/>
      <c r="J33" s="18">
        <f>IF(OR(H33="",I33="",H33=0),"",ROUND(I33/MAX(H33,1),0))</f>
        <v/>
      </c>
      <c r="K33" s="19">
        <f>IF(I33="","",IF(I33&gt;=$C$4,"VIP",IF(H33&gt;=$F$4,"단골","일반")))</f>
        <v/>
      </c>
      <c r="L33" s="20">
        <f>IF(G33="","",TODAY()-G33)</f>
        <v/>
      </c>
      <c r="M33" s="19">
        <f>IF(B33="","",IF(G33="","확인",IF(L33&gt;=$I$4,IF(D33="동의","연락 필요","동의 없음"),"관리 중")))</f>
        <v/>
      </c>
      <c r="N33" s="21" t="n"/>
    </row>
    <row r="35">
      <c r="A35" s="22" t="inlineStr">
        <is>
          <t>쓰는 법</t>
        </is>
      </c>
    </row>
    <row r="36">
      <c r="A36" s="9" t="inlineStr">
        <is>
          <t>1. 고객 동의를 받은 정보만 적고, 마케팅 수신 동의 여부를 꼭 표시해요.</t>
        </is>
      </c>
    </row>
    <row r="37">
      <c r="A37" s="9" t="inlineStr">
        <is>
          <t>2. 구매할 때마다 최근 구매일·구매 횟수·누적 금액을 고치면 평균 구매액과 등급이 자동으로 바뀌어요.</t>
        </is>
      </c>
    </row>
    <row r="38">
      <c r="A38" s="9" t="inlineStr">
        <is>
          <t>3. 마지막 구매 후 알림 기준일이 지나면 '연락 필요'(주황)로 떠요. 수신 미동의 고객은 '동의 없음'으로 표시돼요.</t>
        </is>
      </c>
    </row>
    <row r="39">
      <c r="A39" s="9" t="inlineStr">
        <is>
          <t>4. 맨 위 VIP·단골·알림 기준은 가게에 맞게 바꿔 쓰세요.</t>
        </is>
      </c>
    </row>
    <row r="40">
      <c r="A40" s="9" t="inlineStr">
        <is>
          <t>5. 개인정보는 필요한 만큼만 모으고 파일에 암호를 걸어 보관하세요. 보관 기준은 전문가와 확인하세요.</t>
        </is>
      </c>
    </row>
  </sheetData>
  <mergeCells count="16">
    <mergeCell ref="J4:N4"/>
    <mergeCell ref="A40:N40"/>
    <mergeCell ref="A4:B4"/>
    <mergeCell ref="G4:H4"/>
    <mergeCell ref="D6:E6"/>
    <mergeCell ref="A39:N39"/>
    <mergeCell ref="L6:M6"/>
    <mergeCell ref="J6:K6"/>
    <mergeCell ref="A38:N38"/>
    <mergeCell ref="A2:N2"/>
    <mergeCell ref="D4:E4"/>
    <mergeCell ref="G6:H6"/>
    <mergeCell ref="A37:N37"/>
    <mergeCell ref="A36:N36"/>
    <mergeCell ref="A6:B6"/>
    <mergeCell ref="A1:N1"/>
  </mergeCells>
  <conditionalFormatting sqref="K9:K33">
    <cfRule type="expression" priority="1" dxfId="0">
      <formula>K9="VIP"</formula>
    </cfRule>
  </conditionalFormatting>
  <conditionalFormatting sqref="M9:M33">
    <cfRule type="expression" priority="2" dxfId="1">
      <formula>M9="연락 필요"</formula>
    </cfRule>
    <cfRule type="expression" priority="3" dxfId="2">
      <formula>M9="동의 없음"</formula>
    </cfRule>
  </conditionalFormatting>
  <dataValidations count="2">
    <dataValidation sqref="D9:D33" showDropDown="0" showInputMessage="1" showErrorMessage="0" allowBlank="1" prompt="문자·메시지로 소식 받기에 동의했나요?" type="list">
      <formula1>"동의,미동의"</formula1>
    </dataValidation>
    <dataValidation sqref="E9:E33" showDropDown="0" showInputMessage="0" showErrorMessage="0" allowBlank="1" type="list">
      <formula1>"인스타그램,지인 소개,검색,매장 방문,행사·박람회,기타"</formula1>
    </dataValidation>
  </dataValidations>
  <pageMargins left="0.4" right="0.4" top="0.5" bottom="0.5" header="0.5" footer="0.5"/>
  <pageSetup orientation="landscape" paperSize="9" fitToHeight="0" fitToWidth="1"/>
  <headerFooter>
    <oddHeader/>
    <oddFooter>&amp;C&amp;8 작은 AI 사무실 무료 양식 ·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2026-10-11T06:46:54Z</dcterms:created>
  <dcterms:modified xmlns:dcterms="http://purl.org/dc/terms/" xmlns:xsi="http://www.w3.org/2001/XMLSchema-instance" xsi:type="dcterms:W3CDTF">2026-10-11T06:46:54Z</dcterms:modified>
</cp:coreProperties>
</file>