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사 팝업 체크리스트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&quot;명&quot;"/>
    <numFmt numFmtId="166" formatCode="m/d (aaa)"/>
    <numFmt numFmtId="167" formatCode="#,##0;[Red]-#,##0"/>
    <numFmt numFmtId="168" formatCode="#,##0&quot;원&quot;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color rgb="00FFFFFF"/>
      <sz val="7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/>
    </xf>
    <xf numFmtId="0" fontId="5" fillId="3" borderId="2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left" vertical="center" wrapText="1"/>
    </xf>
    <xf numFmtId="0" fontId="7" fillId="4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center" vertical="center" wrapText="1"/>
    </xf>
    <xf numFmtId="166" fontId="8" fillId="3" borderId="2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0" borderId="0" pivotButton="0" quotePrefix="0" xfId="0"/>
    <xf numFmtId="0" fontId="0" fillId="4" borderId="2" pivotButton="0" quotePrefix="0" xfId="0"/>
    <xf numFmtId="0" fontId="4" fillId="3" borderId="2" applyAlignment="1" pivotButton="0" quotePrefix="0" xfId="0">
      <alignment horizontal="center" vertical="center" wrapText="1"/>
    </xf>
    <xf numFmtId="9" fontId="3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9" fontId="10" fillId="3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167" fontId="4" fillId="3" borderId="2" applyAlignment="1" pivotButton="0" quotePrefix="0" xfId="0">
      <alignment horizontal="right" vertical="center"/>
    </xf>
    <xf numFmtId="0" fontId="0" fillId="2" borderId="2" pivotButton="0" quotePrefix="0" xfId="0"/>
    <xf numFmtId="3" fontId="3" fillId="3" borderId="2" applyAlignment="1" pivotButton="0" quotePrefix="0" xfId="0">
      <alignment horizontal="right" vertical="center"/>
    </xf>
    <xf numFmtId="167" fontId="3" fillId="3" borderId="2" applyAlignment="1" pivotButton="0" quotePrefix="0" xfId="0">
      <alignment horizontal="right" vertical="center"/>
    </xf>
    <xf numFmtId="0" fontId="3" fillId="3" borderId="2" applyAlignment="1" pivotButton="0" quotePrefix="0" xfId="0">
      <alignment horizontal="center" vertical="center" wrapText="1"/>
    </xf>
    <xf numFmtId="168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167" fontId="10" fillId="3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ont>
        <name val="맑은 고딕"/>
        <color rgb="00B3261E"/>
      </font>
      <fill>
        <patternFill patternType="solid">
          <fgColor rgb="00FCE8E6"/>
        </patternFill>
      </fill>
    </dxf>
    <dxf>
      <font>
        <name val="맑은 고딕"/>
        <b val="1"/>
        <color rgb="00B3261E"/>
      </font>
      <fill>
        <patternFill patternType="solid">
          <fgColor rgb="00FCE8E6"/>
        </patternFill>
      </fill>
    </dxf>
    <dxf>
      <font>
        <name val="맑은 고딕"/>
        <b val="1"/>
      </font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10" customWidth="1" min="3" max="3"/>
    <col width="12" customWidth="1" min="4" max="4"/>
    <col width="7" customWidth="1" min="5" max="5"/>
    <col width="12" customWidth="1" min="6" max="6"/>
    <col width="18" customWidth="1" min="7" max="7"/>
    <col hidden="1" width="3" customWidth="1" min="8" max="8"/>
  </cols>
  <sheetData>
    <row r="1" ht="34" customHeight="1">
      <c r="A1" s="1" t="inlineStr">
        <is>
          <t>행사 · 팝업 운영 체크리스트</t>
        </is>
      </c>
    </row>
    <row r="2">
      <c r="A2" s="2" t="inlineStr">
        <is>
          <t>시작일만 넣으면 단계별(D-14 → 종료 후) 기한이 계산되고, 완료에 ○를 고르면 진행률 · 예산 차액이 자동으로 나옵니다</t>
        </is>
      </c>
      <c r="B2" s="3" t="n"/>
      <c r="C2" s="3" t="n"/>
      <c r="D2" s="3" t="n"/>
      <c r="E2" s="3" t="n"/>
      <c r="F2" s="3" t="n"/>
      <c r="G2" s="3" t="n"/>
    </row>
    <row r="4" ht="26" customHeight="1">
      <c r="A4" s="4" t="inlineStr">
        <is>
          <t>행사 이름</t>
        </is>
      </c>
      <c r="B4" s="5" t="n"/>
      <c r="C4" s="4" t="inlineStr">
        <is>
          <t>장소</t>
        </is>
      </c>
      <c r="D4" s="6" t="n"/>
      <c r="E4" s="7" t="n"/>
      <c r="F4" s="7" t="n"/>
      <c r="G4" s="7" t="n"/>
    </row>
    <row r="5" ht="26" customHeight="1">
      <c r="A5" s="4" t="inlineStr">
        <is>
          <t>시작일</t>
        </is>
      </c>
      <c r="B5" s="8" t="n"/>
      <c r="C5" s="4" t="inlineStr">
        <is>
          <t>종료일</t>
        </is>
      </c>
      <c r="D5" s="8" t="n"/>
      <c r="E5" s="7" t="n"/>
      <c r="F5" s="4" t="inlineStr">
        <is>
          <t>운영 시간</t>
        </is>
      </c>
      <c r="G5" s="9" t="n"/>
    </row>
    <row r="6" ht="26" customHeight="1">
      <c r="A6" s="4" t="inlineStr">
        <is>
          <t>총 책임</t>
        </is>
      </c>
      <c r="B6" s="6" t="n"/>
      <c r="C6" s="4" t="inlineStr">
        <is>
          <t>예상 방문</t>
        </is>
      </c>
      <c r="D6" s="10" t="n"/>
      <c r="E6" s="7" t="n"/>
      <c r="F6" s="4" t="inlineStr">
        <is>
          <t>D-day (자동)</t>
        </is>
      </c>
      <c r="G6" s="11">
        <f>IF($B$5="","",IF(TODAY()&lt;$B$5,"D-"&amp;($B$5-TODAY()),IF(TODAY()&lt;=IF($D$5="",$B$5,$D$5),"진행 중","종료")))</f>
        <v/>
      </c>
    </row>
    <row r="8" ht="22" customHeight="1">
      <c r="A8" s="12" t="inlineStr">
        <is>
          <t>1. 단계별 할 일 — 끝나면 '완료'에 ○ (할 일은 고쳐 쓰고 단계도 바꿀 수 있어요)</t>
        </is>
      </c>
    </row>
    <row r="9" ht="24" customHeight="1">
      <c r="A9" s="13" t="inlineStr">
        <is>
          <t>단계</t>
        </is>
      </c>
      <c r="B9" s="13" t="inlineStr">
        <is>
          <t>할 일</t>
        </is>
      </c>
      <c r="C9" s="13" t="inlineStr">
        <is>
          <t>담당</t>
        </is>
      </c>
      <c r="D9" s="13" t="inlineStr">
        <is>
          <t>기한(자동)</t>
        </is>
      </c>
      <c r="E9" s="13" t="inlineStr">
        <is>
          <t>완료</t>
        </is>
      </c>
      <c r="F9" s="13" t="inlineStr">
        <is>
          <t>상태(자동)</t>
        </is>
      </c>
      <c r="G9" s="13" t="inlineStr">
        <is>
          <t>메모</t>
        </is>
      </c>
    </row>
    <row r="10" ht="21" customHeight="1">
      <c r="A10" s="14" t="inlineStr">
        <is>
          <t>D-14</t>
        </is>
      </c>
      <c r="B10" s="15" t="inlineStr">
        <is>
          <t>장소 계약 · 사용 조건 확인</t>
        </is>
      </c>
      <c r="C10" s="16" t="n"/>
      <c r="D10" s="17">
        <f>IF(OR(A10="",$B$5=""),"",IF(A10="D-14",$B$5-14,IF(A10="D-7",$B$5-7,IF(A10="D-3",$B$5-3,IF(A10="D-1",$B$5-1,IF(A10="당일",$B$5,IF($D$5="",$B$5,$D$5)+2))))))</f>
        <v/>
      </c>
      <c r="E10" s="9" t="n"/>
      <c r="F10" s="18">
        <f>IF(B10="","",IF(E10="○","완료",IF(D10="","",IF(D10&lt;TODAY(),"지남",IF(D10=TODAY(),"오늘","D-"&amp;(D10-TODAY()))))))</f>
        <v/>
      </c>
      <c r="G10" s="15" t="n"/>
      <c r="H10" s="19">
        <f>IF(E10="○",A10,"")</f>
        <v/>
      </c>
    </row>
    <row r="11" ht="21" customHeight="1">
      <c r="A11" s="14" t="inlineStr">
        <is>
          <t>D-14</t>
        </is>
      </c>
      <c r="B11" s="15" t="inlineStr">
        <is>
          <t>판매 상품 · 수량 정하기</t>
        </is>
      </c>
      <c r="C11" s="16" t="n"/>
      <c r="D11" s="17">
        <f>IF(OR(A11="",$B$5=""),"",IF(A11="D-14",$B$5-14,IF(A11="D-7",$B$5-7,IF(A11="D-3",$B$5-3,IF(A11="D-1",$B$5-1,IF(A11="당일",$B$5,IF($D$5="",$B$5,$D$5)+2))))))</f>
        <v/>
      </c>
      <c r="E11" s="9" t="n"/>
      <c r="F11" s="18">
        <f>IF(B11="","",IF(E11="○","완료",IF(D11="","",IF(D11&lt;TODAY(),"지남",IF(D11=TODAY(),"오늘","D-"&amp;(D11-TODAY()))))))</f>
        <v/>
      </c>
      <c r="G11" s="15" t="n"/>
      <c r="H11" s="19">
        <f>IF(E11="○",A11,"")</f>
        <v/>
      </c>
    </row>
    <row r="12" ht="21" customHeight="1">
      <c r="A12" s="14" t="inlineStr">
        <is>
          <t>D-14</t>
        </is>
      </c>
      <c r="B12" s="15" t="inlineStr">
        <is>
          <t>예산 정하기 (아래 예산 표)</t>
        </is>
      </c>
      <c r="C12" s="16" t="n"/>
      <c r="D12" s="17">
        <f>IF(OR(A12="",$B$5=""),"",IF(A12="D-14",$B$5-14,IF(A12="D-7",$B$5-7,IF(A12="D-3",$B$5-3,IF(A12="D-1",$B$5-1,IF(A12="당일",$B$5,IF($D$5="",$B$5,$D$5)+2))))))</f>
        <v/>
      </c>
      <c r="E12" s="9" t="n"/>
      <c r="F12" s="18">
        <f>IF(B12="","",IF(E12="○","완료",IF(D12="","",IF(D12&lt;TODAY(),"지남",IF(D12=TODAY(),"오늘","D-"&amp;(D12-TODAY()))))))</f>
        <v/>
      </c>
      <c r="G12" s="15" t="n"/>
      <c r="H12" s="19">
        <f>IF(E12="○",A12,"")</f>
        <v/>
      </c>
    </row>
    <row r="13" ht="21" customHeight="1">
      <c r="A13" s="14" t="inlineStr">
        <is>
          <t>D-14</t>
        </is>
      </c>
      <c r="B13" s="15" t="inlineStr">
        <is>
          <t>홍보 일정 짜기 (SNS · 문자)</t>
        </is>
      </c>
      <c r="C13" s="16" t="n"/>
      <c r="D13" s="17">
        <f>IF(OR(A13="",$B$5=""),"",IF(A13="D-14",$B$5-14,IF(A13="D-7",$B$5-7,IF(A13="D-3",$B$5-3,IF(A13="D-1",$B$5-1,IF(A13="당일",$B$5,IF($D$5="",$B$5,$D$5)+2))))))</f>
        <v/>
      </c>
      <c r="E13" s="9" t="n"/>
      <c r="F13" s="18">
        <f>IF(B13="","",IF(E13="○","완료",IF(D13="","",IF(D13&lt;TODAY(),"지남",IF(D13=TODAY(),"오늘","D-"&amp;(D13-TODAY()))))))</f>
        <v/>
      </c>
      <c r="G13" s="15" t="n"/>
      <c r="H13" s="19">
        <f>IF(E13="○",A13,"")</f>
        <v/>
      </c>
    </row>
    <row r="14" ht="21" customHeight="1">
      <c r="A14" s="14" t="inlineStr">
        <is>
          <t>D-14</t>
        </is>
      </c>
      <c r="B14" s="15" t="inlineStr">
        <is>
          <t>필요한 허가 · 신고 확인 (장소 측 문의)</t>
        </is>
      </c>
      <c r="C14" s="16" t="n"/>
      <c r="D14" s="17">
        <f>IF(OR(A14="",$B$5=""),"",IF(A14="D-14",$B$5-14,IF(A14="D-7",$B$5-7,IF(A14="D-3",$B$5-3,IF(A14="D-1",$B$5-1,IF(A14="당일",$B$5,IF($D$5="",$B$5,$D$5)+2))))))</f>
        <v/>
      </c>
      <c r="E14" s="9" t="n"/>
      <c r="F14" s="18">
        <f>IF(B14="","",IF(E14="○","완료",IF(D14="","",IF(D14&lt;TODAY(),"지남",IF(D14=TODAY(),"오늘","D-"&amp;(D14-TODAY()))))))</f>
        <v/>
      </c>
      <c r="G14" s="15" t="n"/>
      <c r="H14" s="19">
        <f>IF(E14="○",A14,"")</f>
        <v/>
      </c>
    </row>
    <row r="15" ht="21" customHeight="1">
      <c r="A15" s="14" t="inlineStr">
        <is>
          <t>D-7</t>
        </is>
      </c>
      <c r="B15" s="15" t="inlineStr">
        <is>
          <t>홍보물 올리기 (포스터 · SNS 게시물)</t>
        </is>
      </c>
      <c r="C15" s="16" t="n"/>
      <c r="D15" s="17">
        <f>IF(OR(A15="",$B$5=""),"",IF(A15="D-14",$B$5-14,IF(A15="D-7",$B$5-7,IF(A15="D-3",$B$5-3,IF(A15="D-1",$B$5-1,IF(A15="당일",$B$5,IF($D$5="",$B$5,$D$5)+2))))))</f>
        <v/>
      </c>
      <c r="E15" s="9" t="n"/>
      <c r="F15" s="18">
        <f>IF(B15="","",IF(E15="○","완료",IF(D15="","",IF(D15&lt;TODAY(),"지남",IF(D15=TODAY(),"오늘","D-"&amp;(D15-TODAY()))))))</f>
        <v/>
      </c>
      <c r="G15" s="15" t="n"/>
      <c r="H15" s="19">
        <f>IF(E15="○",A15,"")</f>
        <v/>
      </c>
    </row>
    <row r="16" ht="21" customHeight="1">
      <c r="A16" s="14" t="inlineStr">
        <is>
          <t>D-7</t>
        </is>
      </c>
      <c r="B16" s="15" t="inlineStr">
        <is>
          <t>상품 제작 · 입고 끝내기</t>
        </is>
      </c>
      <c r="C16" s="16" t="n"/>
      <c r="D16" s="17">
        <f>IF(OR(A16="",$B$5=""),"",IF(A16="D-14",$B$5-14,IF(A16="D-7",$B$5-7,IF(A16="D-3",$B$5-3,IF(A16="D-1",$B$5-1,IF(A16="당일",$B$5,IF($D$5="",$B$5,$D$5)+2))))))</f>
        <v/>
      </c>
      <c r="E16" s="9" t="n"/>
      <c r="F16" s="18">
        <f>IF(B16="","",IF(E16="○","완료",IF(D16="","",IF(D16&lt;TODAY(),"지남",IF(D16=TODAY(),"오늘","D-"&amp;(D16-TODAY()))))))</f>
        <v/>
      </c>
      <c r="G16" s="15" t="n"/>
      <c r="H16" s="19">
        <f>IF(E16="○",A16,"")</f>
        <v/>
      </c>
    </row>
    <row r="17" ht="21" customHeight="1">
      <c r="A17" s="14" t="inlineStr">
        <is>
          <t>D-7</t>
        </is>
      </c>
      <c r="B17" s="15" t="inlineStr">
        <is>
          <t>가격표 · 안내판 인쇄</t>
        </is>
      </c>
      <c r="C17" s="16" t="n"/>
      <c r="D17" s="17">
        <f>IF(OR(A17="",$B$5=""),"",IF(A17="D-14",$B$5-14,IF(A17="D-7",$B$5-7,IF(A17="D-3",$B$5-3,IF(A17="D-1",$B$5-1,IF(A17="당일",$B$5,IF($D$5="",$B$5,$D$5)+2))))))</f>
        <v/>
      </c>
      <c r="E17" s="9" t="n"/>
      <c r="F17" s="18">
        <f>IF(B17="","",IF(E17="○","완료",IF(D17="","",IF(D17&lt;TODAY(),"지남",IF(D17=TODAY(),"오늘","D-"&amp;(D17-TODAY()))))))</f>
        <v/>
      </c>
      <c r="G17" s="15" t="n"/>
      <c r="H17" s="19">
        <f>IF(E17="○",A17,"")</f>
        <v/>
      </c>
    </row>
    <row r="18" ht="21" customHeight="1">
      <c r="A18" s="14" t="inlineStr">
        <is>
          <t>D-7</t>
        </is>
      </c>
      <c r="B18" s="15" t="inlineStr">
        <is>
          <t>결제 수단 준비 (카드 단말기 · 계좌 QR)</t>
        </is>
      </c>
      <c r="C18" s="16" t="n"/>
      <c r="D18" s="17">
        <f>IF(OR(A18="",$B$5=""),"",IF(A18="D-14",$B$5-14,IF(A18="D-7",$B$5-7,IF(A18="D-3",$B$5-3,IF(A18="D-1",$B$5-1,IF(A18="당일",$B$5,IF($D$5="",$B$5,$D$5)+2))))))</f>
        <v/>
      </c>
      <c r="E18" s="9" t="n"/>
      <c r="F18" s="18">
        <f>IF(B18="","",IF(E18="○","완료",IF(D18="","",IF(D18&lt;TODAY(),"지남",IF(D18=TODAY(),"오늘","D-"&amp;(D18-TODAY()))))))</f>
        <v/>
      </c>
      <c r="G18" s="15" t="n"/>
      <c r="H18" s="19">
        <f>IF(E18="○",A18,"")</f>
        <v/>
      </c>
    </row>
    <row r="19" ht="21" customHeight="1">
      <c r="A19" s="14" t="inlineStr">
        <is>
          <t>D-7</t>
        </is>
      </c>
      <c r="B19" s="15" t="inlineStr">
        <is>
          <t>집기 · 진열 도구 목록 확인</t>
        </is>
      </c>
      <c r="C19" s="16" t="n"/>
      <c r="D19" s="17">
        <f>IF(OR(A19="",$B$5=""),"",IF(A19="D-14",$B$5-14,IF(A19="D-7",$B$5-7,IF(A19="D-3",$B$5-3,IF(A19="D-1",$B$5-1,IF(A19="당일",$B$5,IF($D$5="",$B$5,$D$5)+2))))))</f>
        <v/>
      </c>
      <c r="E19" s="9" t="n"/>
      <c r="F19" s="18">
        <f>IF(B19="","",IF(E19="○","완료",IF(D19="","",IF(D19&lt;TODAY(),"지남",IF(D19=TODAY(),"오늘","D-"&amp;(D19-TODAY()))))))</f>
        <v/>
      </c>
      <c r="G19" s="15" t="n"/>
      <c r="H19" s="19">
        <f>IF(E19="○",A19,"")</f>
        <v/>
      </c>
    </row>
    <row r="20" ht="21" customHeight="1">
      <c r="A20" s="14" t="inlineStr">
        <is>
          <t>D-7</t>
        </is>
      </c>
      <c r="B20" s="15" t="inlineStr">
        <is>
          <t>근무 인원 · 시간표 짜기</t>
        </is>
      </c>
      <c r="C20" s="16" t="n"/>
      <c r="D20" s="17">
        <f>IF(OR(A20="",$B$5=""),"",IF(A20="D-14",$B$5-14,IF(A20="D-7",$B$5-7,IF(A20="D-3",$B$5-3,IF(A20="D-1",$B$5-1,IF(A20="당일",$B$5,IF($D$5="",$B$5,$D$5)+2))))))</f>
        <v/>
      </c>
      <c r="E20" s="9" t="n"/>
      <c r="F20" s="18">
        <f>IF(B20="","",IF(E20="○","완료",IF(D20="","",IF(D20&lt;TODAY(),"지남",IF(D20=TODAY(),"오늘","D-"&amp;(D20-TODAY()))))))</f>
        <v/>
      </c>
      <c r="G20" s="15" t="n"/>
      <c r="H20" s="19">
        <f>IF(E20="○",A20,"")</f>
        <v/>
      </c>
    </row>
    <row r="21" ht="21" customHeight="1">
      <c r="A21" s="14" t="inlineStr">
        <is>
          <t>D-3</t>
        </is>
      </c>
      <c r="B21" s="15" t="inlineStr">
        <is>
          <t>진열 · 동선 미리 해 보기</t>
        </is>
      </c>
      <c r="C21" s="16" t="n"/>
      <c r="D21" s="17">
        <f>IF(OR(A21="",$B$5=""),"",IF(A21="D-14",$B$5-14,IF(A21="D-7",$B$5-7,IF(A21="D-3",$B$5-3,IF(A21="D-1",$B$5-1,IF(A21="당일",$B$5,IF($D$5="",$B$5,$D$5)+2))))))</f>
        <v/>
      </c>
      <c r="E21" s="9" t="n"/>
      <c r="F21" s="18">
        <f>IF(B21="","",IF(E21="○","완료",IF(D21="","",IF(D21&lt;TODAY(),"지남",IF(D21=TODAY(),"오늘","D-"&amp;(D21-TODAY()))))))</f>
        <v/>
      </c>
      <c r="G21" s="15" t="n"/>
      <c r="H21" s="19">
        <f>IF(E21="○",A21,"")</f>
        <v/>
      </c>
    </row>
    <row r="22" ht="21" customHeight="1">
      <c r="A22" s="14" t="inlineStr">
        <is>
          <t>D-3</t>
        </is>
      </c>
      <c r="B22" s="15" t="inlineStr">
        <is>
          <t>거스름돈 · 포장재 준비</t>
        </is>
      </c>
      <c r="C22" s="16" t="n"/>
      <c r="D22" s="17">
        <f>IF(OR(A22="",$B$5=""),"",IF(A22="D-14",$B$5-14,IF(A22="D-7",$B$5-7,IF(A22="D-3",$B$5-3,IF(A22="D-1",$B$5-1,IF(A22="당일",$B$5,IF($D$5="",$B$5,$D$5)+2))))))</f>
        <v/>
      </c>
      <c r="E22" s="9" t="n"/>
      <c r="F22" s="18">
        <f>IF(B22="","",IF(E22="○","완료",IF(D22="","",IF(D22&lt;TODAY(),"지남",IF(D22=TODAY(),"오늘","D-"&amp;(D22-TODAY()))))))</f>
        <v/>
      </c>
      <c r="G22" s="15" t="n"/>
      <c r="H22" s="19">
        <f>IF(E22="○",A22,"")</f>
        <v/>
      </c>
    </row>
    <row r="23" ht="21" customHeight="1">
      <c r="A23" s="14" t="inlineStr">
        <is>
          <t>D-3</t>
        </is>
      </c>
      <c r="B23" s="15" t="inlineStr">
        <is>
          <t>당일 연락망 공유</t>
        </is>
      </c>
      <c r="C23" s="16" t="n"/>
      <c r="D23" s="17">
        <f>IF(OR(A23="",$B$5=""),"",IF(A23="D-14",$B$5-14,IF(A23="D-7",$B$5-7,IF(A23="D-3",$B$5-3,IF(A23="D-1",$B$5-1,IF(A23="당일",$B$5,IF($D$5="",$B$5,$D$5)+2))))))</f>
        <v/>
      </c>
      <c r="E23" s="9" t="n"/>
      <c r="F23" s="18">
        <f>IF(B23="","",IF(E23="○","완료",IF(D23="","",IF(D23&lt;TODAY(),"지남",IF(D23=TODAY(),"오늘","D-"&amp;(D23-TODAY()))))))</f>
        <v/>
      </c>
      <c r="G23" s="15" t="n"/>
      <c r="H23" s="19">
        <f>IF(E23="○",A23,"")</f>
        <v/>
      </c>
    </row>
    <row r="24" ht="21" customHeight="1">
      <c r="A24" s="14" t="inlineStr">
        <is>
          <t>D-1</t>
        </is>
      </c>
      <c r="B24" s="15" t="inlineStr">
        <is>
          <t>짐 싸기 (목록과 대조)</t>
        </is>
      </c>
      <c r="C24" s="16" t="n"/>
      <c r="D24" s="17">
        <f>IF(OR(A24="",$B$5=""),"",IF(A24="D-14",$B$5-14,IF(A24="D-7",$B$5-7,IF(A24="D-3",$B$5-3,IF(A24="D-1",$B$5-1,IF(A24="당일",$B$5,IF($D$5="",$B$5,$D$5)+2))))))</f>
        <v/>
      </c>
      <c r="E24" s="9" t="n"/>
      <c r="F24" s="18">
        <f>IF(B24="","",IF(E24="○","완료",IF(D24="","",IF(D24&lt;TODAY(),"지남",IF(D24=TODAY(),"오늘","D-"&amp;(D24-TODAY()))))))</f>
        <v/>
      </c>
      <c r="G24" s="15" t="n"/>
      <c r="H24" s="19">
        <f>IF(E24="○",A24,"")</f>
        <v/>
      </c>
    </row>
    <row r="25" ht="21" customHeight="1">
      <c r="A25" s="14" t="inlineStr">
        <is>
          <t>D-1</t>
        </is>
      </c>
      <c r="B25" s="15" t="inlineStr">
        <is>
          <t>날씨 확인 · 비 올 때 대비</t>
        </is>
      </c>
      <c r="C25" s="16" t="n"/>
      <c r="D25" s="17">
        <f>IF(OR(A25="",$B$5=""),"",IF(A25="D-14",$B$5-14,IF(A25="D-7",$B$5-7,IF(A25="D-3",$B$5-3,IF(A25="D-1",$B$5-1,IF(A25="당일",$B$5,IF($D$5="",$B$5,$D$5)+2))))))</f>
        <v/>
      </c>
      <c r="E25" s="9" t="n"/>
      <c r="F25" s="18">
        <f>IF(B25="","",IF(E25="○","완료",IF(D25="","",IF(D25&lt;TODAY(),"지남",IF(D25=TODAY(),"오늘","D-"&amp;(D25-TODAY()))))))</f>
        <v/>
      </c>
      <c r="G25" s="15" t="n"/>
      <c r="H25" s="19">
        <f>IF(E25="○",A25,"")</f>
        <v/>
      </c>
    </row>
    <row r="26" ht="21" customHeight="1">
      <c r="A26" s="14" t="inlineStr">
        <is>
          <t>D-1</t>
        </is>
      </c>
      <c r="B26" s="15" t="inlineStr">
        <is>
          <t>마지막 홍보 게시물</t>
        </is>
      </c>
      <c r="C26" s="16" t="n"/>
      <c r="D26" s="17">
        <f>IF(OR(A26="",$B$5=""),"",IF(A26="D-14",$B$5-14,IF(A26="D-7",$B$5-7,IF(A26="D-3",$B$5-3,IF(A26="D-1",$B$5-1,IF(A26="당일",$B$5,IF($D$5="",$B$5,$D$5)+2))))))</f>
        <v/>
      </c>
      <c r="E26" s="9" t="n"/>
      <c r="F26" s="18">
        <f>IF(B26="","",IF(E26="○","완료",IF(D26="","",IF(D26&lt;TODAY(),"지남",IF(D26=TODAY(),"오늘","D-"&amp;(D26-TODAY()))))))</f>
        <v/>
      </c>
      <c r="G26" s="15" t="n"/>
      <c r="H26" s="19">
        <f>IF(E26="○",A26,"")</f>
        <v/>
      </c>
    </row>
    <row r="27" ht="21" customHeight="1">
      <c r="A27" s="14" t="inlineStr">
        <is>
          <t>당일</t>
        </is>
      </c>
      <c r="B27" s="15" t="inlineStr">
        <is>
          <t>오픈 1시간 전 도착 · 설치</t>
        </is>
      </c>
      <c r="C27" s="16" t="n"/>
      <c r="D27" s="17">
        <f>IF(OR(A27="",$B$5=""),"",IF(A27="D-14",$B$5-14,IF(A27="D-7",$B$5-7,IF(A27="D-3",$B$5-3,IF(A27="D-1",$B$5-1,IF(A27="당일",$B$5,IF($D$5="",$B$5,$D$5)+2))))))</f>
        <v/>
      </c>
      <c r="E27" s="9" t="n"/>
      <c r="F27" s="18">
        <f>IF(B27="","",IF(E27="○","완료",IF(D27="","",IF(D27&lt;TODAY(),"지남",IF(D27=TODAY(),"오늘","D-"&amp;(D27-TODAY()))))))</f>
        <v/>
      </c>
      <c r="G27" s="15" t="n"/>
      <c r="H27" s="19">
        <f>IF(E27="○",A27,"")</f>
        <v/>
      </c>
    </row>
    <row r="28" ht="21" customHeight="1">
      <c r="A28" s="14" t="inlineStr">
        <is>
          <t>당일</t>
        </is>
      </c>
      <c r="B28" s="15" t="inlineStr">
        <is>
          <t>시간대별 판매 기록</t>
        </is>
      </c>
      <c r="C28" s="16" t="n"/>
      <c r="D28" s="17">
        <f>IF(OR(A28="",$B$5=""),"",IF(A28="D-14",$B$5-14,IF(A28="D-7",$B$5-7,IF(A28="D-3",$B$5-3,IF(A28="D-1",$B$5-1,IF(A28="당일",$B$5,IF($D$5="",$B$5,$D$5)+2))))))</f>
        <v/>
      </c>
      <c r="E28" s="9" t="n"/>
      <c r="F28" s="18">
        <f>IF(B28="","",IF(E28="○","완료",IF(D28="","",IF(D28&lt;TODAY(),"지남",IF(D28=TODAY(),"오늘","D-"&amp;(D28-TODAY()))))))</f>
        <v/>
      </c>
      <c r="G28" s="15" t="n"/>
      <c r="H28" s="19">
        <f>IF(E28="○",A28,"")</f>
        <v/>
      </c>
    </row>
    <row r="29" ht="21" customHeight="1">
      <c r="A29" s="14" t="inlineStr">
        <is>
          <t>당일</t>
        </is>
      </c>
      <c r="B29" s="15" t="inlineStr">
        <is>
          <t>손님 반응 · 질문 메모</t>
        </is>
      </c>
      <c r="C29" s="16" t="n"/>
      <c r="D29" s="17">
        <f>IF(OR(A29="",$B$5=""),"",IF(A29="D-14",$B$5-14,IF(A29="D-7",$B$5-7,IF(A29="D-3",$B$5-3,IF(A29="D-1",$B$5-1,IF(A29="당일",$B$5,IF($D$5="",$B$5,$D$5)+2))))))</f>
        <v/>
      </c>
      <c r="E29" s="9" t="n"/>
      <c r="F29" s="18">
        <f>IF(B29="","",IF(E29="○","완료",IF(D29="","",IF(D29&lt;TODAY(),"지남",IF(D29=TODAY(),"오늘","D-"&amp;(D29-TODAY()))))))</f>
        <v/>
      </c>
      <c r="G29" s="15" t="n"/>
      <c r="H29" s="19">
        <f>IF(E29="○",A29,"")</f>
        <v/>
      </c>
    </row>
    <row r="30" ht="21" customHeight="1">
      <c r="A30" s="14" t="inlineStr">
        <is>
          <t>당일</t>
        </is>
      </c>
      <c r="B30" s="15" t="inlineStr">
        <is>
          <t>마감 정산 (현금 · 카드)</t>
        </is>
      </c>
      <c r="C30" s="16" t="n"/>
      <c r="D30" s="17">
        <f>IF(OR(A30="",$B$5=""),"",IF(A30="D-14",$B$5-14,IF(A30="D-7",$B$5-7,IF(A30="D-3",$B$5-3,IF(A30="D-1",$B$5-1,IF(A30="당일",$B$5,IF($D$5="",$B$5,$D$5)+2))))))</f>
        <v/>
      </c>
      <c r="E30" s="9" t="n"/>
      <c r="F30" s="18">
        <f>IF(B30="","",IF(E30="○","완료",IF(D30="","",IF(D30&lt;TODAY(),"지남",IF(D30=TODAY(),"오늘","D-"&amp;(D30-TODAY()))))))</f>
        <v/>
      </c>
      <c r="G30" s="15" t="n"/>
      <c r="H30" s="19">
        <f>IF(E30="○",A30,"")</f>
        <v/>
      </c>
    </row>
    <row r="31" ht="21" customHeight="1">
      <c r="A31" s="14" t="inlineStr">
        <is>
          <t>당일</t>
        </is>
      </c>
      <c r="B31" s="15" t="inlineStr">
        <is>
          <t>철수 · 청소 · 원상복구</t>
        </is>
      </c>
      <c r="C31" s="16" t="n"/>
      <c r="D31" s="17">
        <f>IF(OR(A31="",$B$5=""),"",IF(A31="D-14",$B$5-14,IF(A31="D-7",$B$5-7,IF(A31="D-3",$B$5-3,IF(A31="D-1",$B$5-1,IF(A31="당일",$B$5,IF($D$5="",$B$5,$D$5)+2))))))</f>
        <v/>
      </c>
      <c r="E31" s="9" t="n"/>
      <c r="F31" s="18">
        <f>IF(B31="","",IF(E31="○","완료",IF(D31="","",IF(D31&lt;TODAY(),"지남",IF(D31=TODAY(),"오늘","D-"&amp;(D31-TODAY()))))))</f>
        <v/>
      </c>
      <c r="G31" s="15" t="n"/>
      <c r="H31" s="19">
        <f>IF(E31="○",A31,"")</f>
        <v/>
      </c>
    </row>
    <row r="32" ht="21" customHeight="1">
      <c r="A32" s="14" t="inlineStr">
        <is>
          <t>종료 후</t>
        </is>
      </c>
      <c r="B32" s="15" t="inlineStr">
        <is>
          <t>매출 · 비용 정산 (아래 표)</t>
        </is>
      </c>
      <c r="C32" s="16" t="n"/>
      <c r="D32" s="17">
        <f>IF(OR(A32="",$B$5=""),"",IF(A32="D-14",$B$5-14,IF(A32="D-7",$B$5-7,IF(A32="D-3",$B$5-3,IF(A32="D-1",$B$5-1,IF(A32="당일",$B$5,IF($D$5="",$B$5,$D$5)+2))))))</f>
        <v/>
      </c>
      <c r="E32" s="9" t="n"/>
      <c r="F32" s="18">
        <f>IF(B32="","",IF(E32="○","완료",IF(D32="","",IF(D32&lt;TODAY(),"지남",IF(D32=TODAY(),"오늘","D-"&amp;(D32-TODAY()))))))</f>
        <v/>
      </c>
      <c r="G32" s="15" t="n"/>
      <c r="H32" s="19">
        <f>IF(E32="○",A32,"")</f>
        <v/>
      </c>
    </row>
    <row r="33" ht="21" customHeight="1">
      <c r="A33" s="14" t="inlineStr">
        <is>
          <t>종료 후</t>
        </is>
      </c>
      <c r="B33" s="15" t="inlineStr">
        <is>
          <t>사진 · 후기 정리해 SNS 올리기</t>
        </is>
      </c>
      <c r="C33" s="16" t="n"/>
      <c r="D33" s="17">
        <f>IF(OR(A33="",$B$5=""),"",IF(A33="D-14",$B$5-14,IF(A33="D-7",$B$5-7,IF(A33="D-3",$B$5-3,IF(A33="D-1",$B$5-1,IF(A33="당일",$B$5,IF($D$5="",$B$5,$D$5)+2))))))</f>
        <v/>
      </c>
      <c r="E33" s="9" t="n"/>
      <c r="F33" s="18">
        <f>IF(B33="","",IF(E33="○","완료",IF(D33="","",IF(D33&lt;TODAY(),"지남",IF(D33=TODAY(),"오늘","D-"&amp;(D33-TODAY()))))))</f>
        <v/>
      </c>
      <c r="G33" s="15" t="n"/>
      <c r="H33" s="19">
        <f>IF(E33="○",A33,"")</f>
        <v/>
      </c>
    </row>
    <row r="34" ht="21" customHeight="1">
      <c r="A34" s="14" t="inlineStr">
        <is>
          <t>종료 후</t>
        </is>
      </c>
      <c r="B34" s="15" t="inlineStr">
        <is>
          <t>장소 · 협력처에 감사 인사</t>
        </is>
      </c>
      <c r="C34" s="16" t="n"/>
      <c r="D34" s="17">
        <f>IF(OR(A34="",$B$5=""),"",IF(A34="D-14",$B$5-14,IF(A34="D-7",$B$5-7,IF(A34="D-3",$B$5-3,IF(A34="D-1",$B$5-1,IF(A34="당일",$B$5,IF($D$5="",$B$5,$D$5)+2))))))</f>
        <v/>
      </c>
      <c r="E34" s="9" t="n"/>
      <c r="F34" s="18">
        <f>IF(B34="","",IF(E34="○","완료",IF(D34="","",IF(D34&lt;TODAY(),"지남",IF(D34=TODAY(),"오늘","D-"&amp;(D34-TODAY()))))))</f>
        <v/>
      </c>
      <c r="G34" s="15" t="n"/>
      <c r="H34" s="19">
        <f>IF(E34="○",A34,"")</f>
        <v/>
      </c>
    </row>
    <row r="35" ht="21" customHeight="1">
      <c r="A35" s="14" t="inlineStr">
        <is>
          <t>종료 후</t>
        </is>
      </c>
      <c r="B35" s="15" t="inlineStr">
        <is>
          <t>돌아보기 작성 (맨 아래)</t>
        </is>
      </c>
      <c r="C35" s="16" t="n"/>
      <c r="D35" s="17">
        <f>IF(OR(A35="",$B$5=""),"",IF(A35="D-14",$B$5-14,IF(A35="D-7",$B$5-7,IF(A35="D-3",$B$5-3,IF(A35="D-1",$B$5-1,IF(A35="당일",$B$5,IF($D$5="",$B$5,$D$5)+2))))))</f>
        <v/>
      </c>
      <c r="E35" s="9" t="n"/>
      <c r="F35" s="18">
        <f>IF(B35="","",IF(E35="○","완료",IF(D35="","",IF(D35&lt;TODAY(),"지남",IF(D35=TODAY(),"오늘","D-"&amp;(D35-TODAY()))))))</f>
        <v/>
      </c>
      <c r="G35" s="15" t="n"/>
      <c r="H35" s="19">
        <f>IF(E35="○",A35,"")</f>
        <v/>
      </c>
    </row>
    <row r="37" ht="22" customHeight="1">
      <c r="A37" s="12" t="inlineStr">
        <is>
          <t>2. 단계별 진행률 (자동)</t>
        </is>
      </c>
    </row>
    <row r="38" ht="24" customHeight="1">
      <c r="A38" s="13" t="inlineStr">
        <is>
          <t>단계</t>
        </is>
      </c>
      <c r="B38" s="13" t="inlineStr">
        <is>
          <t>기한</t>
        </is>
      </c>
      <c r="C38" s="13" t="inlineStr">
        <is>
          <t>할 일 수</t>
        </is>
      </c>
      <c r="D38" s="13" t="inlineStr">
        <is>
          <t>완료</t>
        </is>
      </c>
      <c r="E38" s="13" t="inlineStr">
        <is>
          <t>진행률</t>
        </is>
      </c>
      <c r="F38" s="13" t="inlineStr">
        <is>
          <t>남은 일</t>
        </is>
      </c>
      <c r="G38" s="20" t="n"/>
    </row>
    <row r="39" ht="22" customHeight="1">
      <c r="A39" s="4" t="inlineStr">
        <is>
          <t>D-14</t>
        </is>
      </c>
      <c r="B39" s="17">
        <f>IF($B$5="","",$B$5-14)</f>
        <v/>
      </c>
      <c r="C39" s="21">
        <f>COUNTIF($A$10:$A$35,A39)&amp;"개"</f>
        <v/>
      </c>
      <c r="D39" s="21">
        <f>IF(COUNTA($E$10:$E$35)=0,"",COUNTIF($H$10:$H$35,A39)&amp;"개")</f>
        <v/>
      </c>
      <c r="E39" s="22">
        <f>IF(OR(COUNTA($E$10:$E$35)=0,COUNTIF($A$10:$A$35,A39)=0),"",COUNTIF($H$10:$H$35,A39)/COUNTIF($A$10:$A$35,A39))</f>
        <v/>
      </c>
      <c r="F39" s="18">
        <f>IF(COUNTA($E$10:$E$35)=0,"",IF(COUNTIF($A$10:$A$35,A39)-COUNTIF($H$10:$H$35,A39)=0,"모두 완료","남은 일 "&amp;(COUNTIF($A$10:$A$35,A39)-COUNTIF($H$10:$H$35,A39))&amp;"개"))</f>
        <v/>
      </c>
      <c r="G39" s="23" t="n"/>
    </row>
    <row r="40" ht="22" customHeight="1">
      <c r="A40" s="4" t="inlineStr">
        <is>
          <t>D-7</t>
        </is>
      </c>
      <c r="B40" s="17">
        <f>IF($B$5="","",$B$5-7)</f>
        <v/>
      </c>
      <c r="C40" s="21">
        <f>COUNTIF($A$10:$A$35,A40)&amp;"개"</f>
        <v/>
      </c>
      <c r="D40" s="21">
        <f>IF(COUNTA($E$10:$E$35)=0,"",COUNTIF($H$10:$H$35,A40)&amp;"개")</f>
        <v/>
      </c>
      <c r="E40" s="22">
        <f>IF(OR(COUNTA($E$10:$E$35)=0,COUNTIF($A$10:$A$35,A40)=0),"",COUNTIF($H$10:$H$35,A40)/COUNTIF($A$10:$A$35,A40))</f>
        <v/>
      </c>
      <c r="F40" s="18">
        <f>IF(COUNTA($E$10:$E$35)=0,"",IF(COUNTIF($A$10:$A$35,A40)-COUNTIF($H$10:$H$35,A40)=0,"모두 완료","남은 일 "&amp;(COUNTIF($A$10:$A$35,A40)-COUNTIF($H$10:$H$35,A40))&amp;"개"))</f>
        <v/>
      </c>
      <c r="G40" s="23" t="n"/>
    </row>
    <row r="41" ht="22" customHeight="1">
      <c r="A41" s="4" t="inlineStr">
        <is>
          <t>D-3</t>
        </is>
      </c>
      <c r="B41" s="17">
        <f>IF($B$5="","",$B$5-3)</f>
        <v/>
      </c>
      <c r="C41" s="21">
        <f>COUNTIF($A$10:$A$35,A41)&amp;"개"</f>
        <v/>
      </c>
      <c r="D41" s="21">
        <f>IF(COUNTA($E$10:$E$35)=0,"",COUNTIF($H$10:$H$35,A41)&amp;"개")</f>
        <v/>
      </c>
      <c r="E41" s="22">
        <f>IF(OR(COUNTA($E$10:$E$35)=0,COUNTIF($A$10:$A$35,A41)=0),"",COUNTIF($H$10:$H$35,A41)/COUNTIF($A$10:$A$35,A41))</f>
        <v/>
      </c>
      <c r="F41" s="18">
        <f>IF(COUNTA($E$10:$E$35)=0,"",IF(COUNTIF($A$10:$A$35,A41)-COUNTIF($H$10:$H$35,A41)=0,"모두 완료","남은 일 "&amp;(COUNTIF($A$10:$A$35,A41)-COUNTIF($H$10:$H$35,A41))&amp;"개"))</f>
        <v/>
      </c>
      <c r="G41" s="23" t="n"/>
    </row>
    <row r="42" ht="22" customHeight="1">
      <c r="A42" s="4" t="inlineStr">
        <is>
          <t>D-1</t>
        </is>
      </c>
      <c r="B42" s="17">
        <f>IF($B$5="","",$B$5-1)</f>
        <v/>
      </c>
      <c r="C42" s="21">
        <f>COUNTIF($A$10:$A$35,A42)&amp;"개"</f>
        <v/>
      </c>
      <c r="D42" s="21">
        <f>IF(COUNTA($E$10:$E$35)=0,"",COUNTIF($H$10:$H$35,A42)&amp;"개")</f>
        <v/>
      </c>
      <c r="E42" s="22">
        <f>IF(OR(COUNTA($E$10:$E$35)=0,COUNTIF($A$10:$A$35,A42)=0),"",COUNTIF($H$10:$H$35,A42)/COUNTIF($A$10:$A$35,A42))</f>
        <v/>
      </c>
      <c r="F42" s="18">
        <f>IF(COUNTA($E$10:$E$35)=0,"",IF(COUNTIF($A$10:$A$35,A42)-COUNTIF($H$10:$H$35,A42)=0,"모두 완료","남은 일 "&amp;(COUNTIF($A$10:$A$35,A42)-COUNTIF($H$10:$H$35,A42))&amp;"개"))</f>
        <v/>
      </c>
      <c r="G42" s="23" t="n"/>
    </row>
    <row r="43" ht="22" customHeight="1">
      <c r="A43" s="4" t="inlineStr">
        <is>
          <t>당일</t>
        </is>
      </c>
      <c r="B43" s="17">
        <f>IF($B$5="","",$B$5+0)</f>
        <v/>
      </c>
      <c r="C43" s="21">
        <f>COUNTIF($A$10:$A$35,A43)&amp;"개"</f>
        <v/>
      </c>
      <c r="D43" s="21">
        <f>IF(COUNTA($E$10:$E$35)=0,"",COUNTIF($H$10:$H$35,A43)&amp;"개")</f>
        <v/>
      </c>
      <c r="E43" s="22">
        <f>IF(OR(COUNTA($E$10:$E$35)=0,COUNTIF($A$10:$A$35,A43)=0),"",COUNTIF($H$10:$H$35,A43)/COUNTIF($A$10:$A$35,A43))</f>
        <v/>
      </c>
      <c r="F43" s="18">
        <f>IF(COUNTA($E$10:$E$35)=0,"",IF(COUNTIF($A$10:$A$35,A43)-COUNTIF($H$10:$H$35,A43)=0,"모두 완료","남은 일 "&amp;(COUNTIF($A$10:$A$35,A43)-COUNTIF($H$10:$H$35,A43))&amp;"개"))</f>
        <v/>
      </c>
      <c r="G43" s="23" t="n"/>
    </row>
    <row r="44" ht="22" customHeight="1">
      <c r="A44" s="4" t="inlineStr">
        <is>
          <t>종료 후</t>
        </is>
      </c>
      <c r="B44" s="17">
        <f>IF($B$5="","",IF($D$5="",$B$5,$D$5)+2)</f>
        <v/>
      </c>
      <c r="C44" s="21">
        <f>COUNTIF($A$10:$A$35,A44)&amp;"개"</f>
        <v/>
      </c>
      <c r="D44" s="21">
        <f>IF(COUNTA($E$10:$E$35)=0,"",COUNTIF($H$10:$H$35,A44)&amp;"개")</f>
        <v/>
      </c>
      <c r="E44" s="22">
        <f>IF(OR(COUNTA($E$10:$E$35)=0,COUNTIF($A$10:$A$35,A44)=0),"",COUNTIF($H$10:$H$35,A44)/COUNTIF($A$10:$A$35,A44))</f>
        <v/>
      </c>
      <c r="F44" s="18">
        <f>IF(COUNTA($E$10:$E$35)=0,"",IF(COUNTIF($A$10:$A$35,A44)-COUNTIF($H$10:$H$35,A44)=0,"모두 완료","남은 일 "&amp;(COUNTIF($A$10:$A$35,A44)-COUNTIF($H$10:$H$35,A44))&amp;"개"))</f>
        <v/>
      </c>
      <c r="G44" s="23" t="n"/>
    </row>
    <row r="45" ht="26" customHeight="1">
      <c r="A45" s="4" t="inlineStr">
        <is>
          <t>전체</t>
        </is>
      </c>
      <c r="B45" s="21">
        <f>""</f>
        <v/>
      </c>
      <c r="C45" s="21">
        <f>COUNTA($B$10:$B$35)&amp;"개"</f>
        <v/>
      </c>
      <c r="D45" s="21">
        <f>IF(COUNTA($E$10:$E$35)=0,"",COUNTIF($E$10:$E$35,"○")&amp;"개")</f>
        <v/>
      </c>
      <c r="E45" s="24">
        <f>IF(OR(COUNTA($E$10:$E$35)=0,COUNTA($B$10:$B$35)=0),"",COUNTIF($E$10:$E$35,"○")/COUNTA($B$10:$B$35))</f>
        <v/>
      </c>
      <c r="F45" s="18">
        <f>IF(COUNTA($E$10:$E$35)=0,"",IF(COUNTA($B$10:$B$35)-COUNTIF($E$10:$E$35,"○")=0,"모두 완료","남은 일 "&amp;(COUNTA($B$10:$B$35)-COUNTIF($E$10:$E$35,"○"))&amp;"개"))</f>
        <v/>
      </c>
      <c r="G45" s="23" t="n"/>
    </row>
    <row r="47" ht="22" customHeight="1">
      <c r="A47" s="12" t="inlineStr">
        <is>
          <t>3. 예산과 실제 비용 — 차액이 마이너스면 예산 초과(빨강)</t>
        </is>
      </c>
    </row>
    <row r="48" ht="24" customHeight="1">
      <c r="A48" s="13" t="inlineStr">
        <is>
          <t>분류</t>
        </is>
      </c>
      <c r="B48" s="13" t="inlineStr">
        <is>
          <t>항목</t>
        </is>
      </c>
      <c r="C48" s="13" t="inlineStr">
        <is>
          <t>예산</t>
        </is>
      </c>
      <c r="D48" s="13" t="inlineStr">
        <is>
          <t>실제</t>
        </is>
      </c>
      <c r="E48" s="13" t="inlineStr">
        <is>
          <t>차액(자동)</t>
        </is>
      </c>
      <c r="F48" s="20" t="n"/>
      <c r="G48" s="13" t="inlineStr">
        <is>
          <t>비고</t>
        </is>
      </c>
    </row>
    <row r="49" ht="22" customHeight="1">
      <c r="A49" s="9" t="n"/>
      <c r="B49" s="15" t="n"/>
      <c r="C49" s="25" t="n"/>
      <c r="D49" s="25" t="n"/>
      <c r="E49" s="26">
        <f>IF(OR(C49="",D49=""),"",C49-D49)</f>
        <v/>
      </c>
      <c r="F49" s="23" t="n"/>
      <c r="G49" s="15" t="n"/>
    </row>
    <row r="50" ht="22" customHeight="1">
      <c r="A50" s="9" t="n"/>
      <c r="B50" s="15" t="n"/>
      <c r="C50" s="25" t="n"/>
      <c r="D50" s="25" t="n"/>
      <c r="E50" s="26">
        <f>IF(OR(C50="",D50=""),"",C50-D50)</f>
        <v/>
      </c>
      <c r="F50" s="23" t="n"/>
      <c r="G50" s="15" t="n"/>
    </row>
    <row r="51" ht="22" customHeight="1">
      <c r="A51" s="9" t="n"/>
      <c r="B51" s="15" t="n"/>
      <c r="C51" s="25" t="n"/>
      <c r="D51" s="25" t="n"/>
      <c r="E51" s="26">
        <f>IF(OR(C51="",D51=""),"",C51-D51)</f>
        <v/>
      </c>
      <c r="F51" s="23" t="n"/>
      <c r="G51" s="15" t="n"/>
    </row>
    <row r="52" ht="22" customHeight="1">
      <c r="A52" s="9" t="n"/>
      <c r="B52" s="15" t="n"/>
      <c r="C52" s="25" t="n"/>
      <c r="D52" s="25" t="n"/>
      <c r="E52" s="26">
        <f>IF(OR(C52="",D52=""),"",C52-D52)</f>
        <v/>
      </c>
      <c r="F52" s="23" t="n"/>
      <c r="G52" s="15" t="n"/>
    </row>
    <row r="53" ht="22" customHeight="1">
      <c r="A53" s="9" t="n"/>
      <c r="B53" s="15" t="n"/>
      <c r="C53" s="25" t="n"/>
      <c r="D53" s="25" t="n"/>
      <c r="E53" s="26">
        <f>IF(OR(C53="",D53=""),"",C53-D53)</f>
        <v/>
      </c>
      <c r="F53" s="23" t="n"/>
      <c r="G53" s="15" t="n"/>
    </row>
    <row r="54" ht="22" customHeight="1">
      <c r="A54" s="9" t="n"/>
      <c r="B54" s="15" t="n"/>
      <c r="C54" s="25" t="n"/>
      <c r="D54" s="25" t="n"/>
      <c r="E54" s="26">
        <f>IF(OR(C54="",D54=""),"",C54-D54)</f>
        <v/>
      </c>
      <c r="F54" s="23" t="n"/>
      <c r="G54" s="15" t="n"/>
    </row>
    <row r="55" ht="22" customHeight="1">
      <c r="A55" s="9" t="n"/>
      <c r="B55" s="15" t="n"/>
      <c r="C55" s="25" t="n"/>
      <c r="D55" s="25" t="n"/>
      <c r="E55" s="26">
        <f>IF(OR(C55="",D55=""),"",C55-D55)</f>
        <v/>
      </c>
      <c r="F55" s="23" t="n"/>
      <c r="G55" s="15" t="n"/>
    </row>
    <row r="56" ht="24" customHeight="1">
      <c r="A56" s="4" t="inlineStr">
        <is>
          <t>합계</t>
        </is>
      </c>
      <c r="B56" s="27" t="n"/>
      <c r="C56" s="28">
        <f>IF(COUNT(C49:C55)=0,"",SUM(C49:C55))</f>
        <v/>
      </c>
      <c r="D56" s="28">
        <f>IF(COUNT(D49:D55)=0,"",SUM(D49:D55))</f>
        <v/>
      </c>
      <c r="E56" s="29">
        <f>IF(OR(C56="",D56=""),"",C56-D56)</f>
        <v/>
      </c>
      <c r="F56" s="23" t="n"/>
      <c r="G56" s="30">
        <f>IF(E56="","",IF(E56&gt;=0,"예산 안","예산 초과"))</f>
        <v/>
      </c>
    </row>
    <row r="58" ht="22" customHeight="1">
      <c r="A58" s="12" t="inlineStr">
        <is>
          <t>4. 결과 (끝난 뒤)</t>
        </is>
      </c>
    </row>
    <row r="59" ht="24" customHeight="1">
      <c r="A59" s="4" t="inlineStr">
        <is>
          <t>방문객</t>
        </is>
      </c>
      <c r="B59" s="10" t="n"/>
      <c r="C59" s="4" t="inlineStr">
        <is>
          <t>구매 고객</t>
        </is>
      </c>
      <c r="D59" s="10" t="n"/>
      <c r="E59" s="4" t="inlineStr">
        <is>
          <t>구매 전환율</t>
        </is>
      </c>
      <c r="F59" s="27" t="n"/>
      <c r="G59" s="22">
        <f>IF(OR(B59="",D59=""),"",IFERROR(D59/B59,""))</f>
        <v/>
      </c>
    </row>
    <row r="60" ht="24" customHeight="1">
      <c r="A60" s="4" t="inlineStr">
        <is>
          <t>매출</t>
        </is>
      </c>
      <c r="B60" s="31" t="n"/>
      <c r="C60" s="4" t="inlineStr">
        <is>
          <t>객단가</t>
        </is>
      </c>
      <c r="D60" s="32">
        <f>IF(OR(B60="",D59=""),"",ROUND(IFERROR(B60/D59,0),0))</f>
        <v/>
      </c>
      <c r="E60" s="4" t="inlineStr">
        <is>
          <t>남은 돈 (매출-비용)</t>
        </is>
      </c>
      <c r="F60" s="27" t="n"/>
      <c r="G60" s="33">
        <f>IF(OR(B60="",D56=""),"",B60-D56)</f>
        <v/>
      </c>
    </row>
    <row r="62" ht="40" customHeight="1">
      <c r="A62" s="4" t="inlineStr">
        <is>
          <t>좋았던 점</t>
        </is>
      </c>
      <c r="B62" s="34" t="n"/>
      <c r="C62" s="7" t="n"/>
      <c r="D62" s="7" t="n"/>
      <c r="E62" s="7" t="n"/>
      <c r="F62" s="7" t="n"/>
      <c r="G62" s="7" t="n"/>
    </row>
    <row r="63" ht="40" customHeight="1">
      <c r="A63" s="4" t="inlineStr">
        <is>
          <t>고칠 점 (다음 행사에)</t>
        </is>
      </c>
      <c r="B63" s="34" t="n"/>
      <c r="C63" s="7" t="n"/>
      <c r="D63" s="7" t="n"/>
      <c r="E63" s="7" t="n"/>
      <c r="F63" s="7" t="n"/>
      <c r="G63" s="7" t="n"/>
    </row>
    <row r="65">
      <c r="A65" s="35" t="inlineStr">
        <is>
          <t>쓰는 법</t>
        </is>
      </c>
    </row>
    <row r="66">
      <c r="A66" s="36" t="inlineStr">
        <is>
          <t>1. 행사 시작일 · 종료일을 넣으면 D-14 · D-7 · D-3 · D-1 · 당일 · 종료 후(종료 2일 뒤) 기한이 자동으로 계산됩니다.</t>
        </is>
      </c>
    </row>
    <row r="67">
      <c r="A67" s="36" t="inlineStr">
        <is>
          <t>2. 할 일을 끝낼 때마다 '완료'에 ○를 고르세요. 기한이 지난 일은 빨간색, 단계별 · 전체 진행률은 2번 표에 모입니다.</t>
        </is>
      </c>
    </row>
    <row r="68">
      <c r="A68" s="36" t="inlineStr">
        <is>
          <t>3. 예산 표에 예산과 실제 비용을 적으면 차액이, 끝난 뒤 매출을 넣으면 전환율 · 객단가 · 남은 돈이 계산돼요.</t>
        </is>
      </c>
    </row>
    <row r="69">
      <c r="A69" s="36" t="inlineStr">
        <is>
          <t>4. 장소 사용 · 식품 판매 등 허가 · 신고가 필요한지는 장소 측과 관할 기관에 꼭 확인하세요.</t>
        </is>
      </c>
    </row>
  </sheetData>
  <mergeCells count="35">
    <mergeCell ref="E50:F50"/>
    <mergeCell ref="E55:F55"/>
    <mergeCell ref="A8:G8"/>
    <mergeCell ref="E52:F52"/>
    <mergeCell ref="E48:F48"/>
    <mergeCell ref="F40:G40"/>
    <mergeCell ref="A68:G68"/>
    <mergeCell ref="D6:E6"/>
    <mergeCell ref="E51:F51"/>
    <mergeCell ref="A58:G58"/>
    <mergeCell ref="A67:G67"/>
    <mergeCell ref="F45:G45"/>
    <mergeCell ref="F42:G42"/>
    <mergeCell ref="A56:B56"/>
    <mergeCell ref="E60:F60"/>
    <mergeCell ref="F41:G41"/>
    <mergeCell ref="E59:F59"/>
    <mergeCell ref="A1:G1"/>
    <mergeCell ref="F38:G38"/>
    <mergeCell ref="B63:G63"/>
    <mergeCell ref="A69:G69"/>
    <mergeCell ref="E49:F49"/>
    <mergeCell ref="B62:G62"/>
    <mergeCell ref="A37:G37"/>
    <mergeCell ref="F43:G43"/>
    <mergeCell ref="F39:G39"/>
    <mergeCell ref="A66:G66"/>
    <mergeCell ref="E54:F54"/>
    <mergeCell ref="D5:E5"/>
    <mergeCell ref="A2:G2"/>
    <mergeCell ref="E53:F53"/>
    <mergeCell ref="E56:F56"/>
    <mergeCell ref="A47:G47"/>
    <mergeCell ref="F44:G44"/>
    <mergeCell ref="D4:G4"/>
  </mergeCells>
  <conditionalFormatting sqref="E10:E35">
    <cfRule type="expression" priority="1" dxfId="0">
      <formula>$E10="○"</formula>
    </cfRule>
    <cfRule type="expression" priority="2" dxfId="1">
      <formula>$E10="×"</formula>
    </cfRule>
  </conditionalFormatting>
  <conditionalFormatting sqref="F10:F35">
    <cfRule type="expression" priority="3" dxfId="0">
      <formula>$F10="완료"</formula>
    </cfRule>
    <cfRule type="expression" priority="4" dxfId="2">
      <formula>$F10="지남"</formula>
    </cfRule>
    <cfRule type="expression" priority="5" dxfId="3">
      <formula>$F10="오늘"</formula>
    </cfRule>
  </conditionalFormatting>
  <conditionalFormatting sqref="E39:E45">
    <cfRule type="dataBar" priority="6">
      <dataBar>
        <cfvo type="num" val="0"/>
        <cfvo type="num" val="1"/>
        <color rgb="008BC7A0"/>
      </dataBar>
    </cfRule>
  </conditionalFormatting>
  <conditionalFormatting sqref="E49:F55">
    <cfRule type="expression" priority="7" dxfId="2">
      <formula>AND(ISNUMBER($E49),$E49&lt;0)</formula>
    </cfRule>
  </conditionalFormatting>
  <conditionalFormatting sqref="G56">
    <cfRule type="expression" priority="8" dxfId="2">
      <formula>$G$56="예산 초과"</formula>
    </cfRule>
  </conditionalFormatting>
  <dataValidations count="3">
    <dataValidation sqref="A10:A35" showDropDown="0" showInputMessage="1" showErrorMessage="0" allowBlank="1" prompt="단계" type="list">
      <formula1>"D-14,D-7,D-3,D-1,당일,종료 후"</formula1>
    </dataValidation>
    <dataValidation sqref="E10:E35" showDropDown="0" showInputMessage="1" showErrorMessage="0" allowBlank="1" prompt="끝났으면 ○" type="list">
      <formula1>"○,×"</formula1>
    </dataValidation>
    <dataValidation sqref="A49:A55" showDropDown="0" showInputMessage="1" showErrorMessage="0" allowBlank="1" prompt="비용 분류" type="list">
      <formula1>"장소,재료 · 상품,인쇄 · 홍보,집기 · 장비,인건비,기타"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9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10" customWidth="1" min="3" max="3"/>
    <col width="12" customWidth="1" min="4" max="4"/>
    <col width="7" customWidth="1" min="5" max="5"/>
    <col width="12" customWidth="1" min="6" max="6"/>
    <col width="18" customWidth="1" min="7" max="7"/>
    <col hidden="1" width="3" customWidth="1" min="8" max="8"/>
  </cols>
  <sheetData>
    <row r="1" ht="34" customHeight="1">
      <c r="A1" s="1" t="inlineStr">
        <is>
          <t>행사 · 팝업 운영 체크리스트</t>
        </is>
      </c>
    </row>
    <row r="2">
      <c r="A2" s="2" t="inlineStr">
        <is>
          <t>시작일만 넣으면 단계별(D-14 → 종료 후) 기한이 계산되고, 완료에 ○를 고르면 진행률 · 예산 차액이 자동으로 나옵니다</t>
        </is>
      </c>
      <c r="B2" s="3" t="n"/>
      <c r="C2" s="3" t="n"/>
      <c r="D2" s="3" t="n"/>
      <c r="E2" s="3" t="n"/>
      <c r="F2" s="3" t="n"/>
      <c r="G2" s="3" t="n"/>
    </row>
    <row r="4" ht="26" customHeight="1">
      <c r="A4" s="4" t="inlineStr">
        <is>
          <t>행사 이름</t>
        </is>
      </c>
      <c r="B4" s="5" t="inlineStr">
        <is>
          <t>가을 향초 팝업</t>
        </is>
      </c>
      <c r="C4" s="4" t="inlineStr">
        <is>
          <t>장소</t>
        </is>
      </c>
      <c r="D4" s="6" t="inlineStr">
        <is>
          <t>○○동 복합문화공간 1층</t>
        </is>
      </c>
      <c r="E4" s="7" t="n"/>
      <c r="F4" s="7" t="n"/>
      <c r="G4" s="7" t="n"/>
    </row>
    <row r="5" ht="26" customHeight="1">
      <c r="A5" s="4" t="inlineStr">
        <is>
          <t>시작일</t>
        </is>
      </c>
      <c r="B5" s="8" t="n">
        <v>46312</v>
      </c>
      <c r="C5" s="4" t="inlineStr">
        <is>
          <t>종료일</t>
        </is>
      </c>
      <c r="D5" s="8" t="n">
        <v>46313</v>
      </c>
      <c r="E5" s="7" t="n"/>
      <c r="F5" s="4" t="inlineStr">
        <is>
          <t>운영 시간</t>
        </is>
      </c>
      <c r="G5" s="9" t="inlineStr">
        <is>
          <t>11:00 ~ 19:00</t>
        </is>
      </c>
    </row>
    <row r="6" ht="26" customHeight="1">
      <c r="A6" s="4" t="inlineStr">
        <is>
          <t>총 책임</t>
        </is>
      </c>
      <c r="B6" s="6" t="inlineStr">
        <is>
          <t>홍길동</t>
        </is>
      </c>
      <c r="C6" s="4" t="inlineStr">
        <is>
          <t>예상 방문</t>
        </is>
      </c>
      <c r="D6" s="10" t="n">
        <v>300</v>
      </c>
      <c r="E6" s="7" t="n"/>
      <c r="F6" s="4" t="inlineStr">
        <is>
          <t>D-day (자동)</t>
        </is>
      </c>
      <c r="G6" s="11">
        <f>IF($B$5="","",IF(TODAY()&lt;$B$5,"D-"&amp;($B$5-TODAY()),IF(TODAY()&lt;=IF($D$5="",$B$5,$D$5),"진행 중","종료")))</f>
        <v/>
      </c>
    </row>
    <row r="8" ht="22" customHeight="1">
      <c r="A8" s="12" t="inlineStr">
        <is>
          <t>1. 단계별 할 일 — 끝나면 '완료'에 ○ (할 일은 고쳐 쓰고 단계도 바꿀 수 있어요)</t>
        </is>
      </c>
    </row>
    <row r="9" ht="24" customHeight="1">
      <c r="A9" s="13" t="inlineStr">
        <is>
          <t>단계</t>
        </is>
      </c>
      <c r="B9" s="13" t="inlineStr">
        <is>
          <t>할 일</t>
        </is>
      </c>
      <c r="C9" s="13" t="inlineStr">
        <is>
          <t>담당</t>
        </is>
      </c>
      <c r="D9" s="13" t="inlineStr">
        <is>
          <t>기한(자동)</t>
        </is>
      </c>
      <c r="E9" s="13" t="inlineStr">
        <is>
          <t>완료</t>
        </is>
      </c>
      <c r="F9" s="13" t="inlineStr">
        <is>
          <t>상태(자동)</t>
        </is>
      </c>
      <c r="G9" s="13" t="inlineStr">
        <is>
          <t>메모</t>
        </is>
      </c>
    </row>
    <row r="10" ht="21" customHeight="1">
      <c r="A10" s="14" t="inlineStr">
        <is>
          <t>D-14</t>
        </is>
      </c>
      <c r="B10" s="15" t="inlineStr">
        <is>
          <t>장소 계약 · 사용 조건 확인</t>
        </is>
      </c>
      <c r="C10" s="16" t="inlineStr">
        <is>
          <t>홍길동</t>
        </is>
      </c>
      <c r="D10" s="17">
        <f>IF(OR(A10="",$B$5=""),"",IF(A10="D-14",$B$5-14,IF(A10="D-7",$B$5-7,IF(A10="D-3",$B$5-3,IF(A10="D-1",$B$5-1,IF(A10="당일",$B$5,IF($D$5="",$B$5,$D$5)+2))))))</f>
        <v/>
      </c>
      <c r="E10" s="9" t="inlineStr">
        <is>
          <t>○</t>
        </is>
      </c>
      <c r="F10" s="18">
        <f>IF(B10="","",IF(E10="○","완료",IF(D10="","",IF(D10&lt;TODAY(),"지남",IF(D10=TODAY(),"오늘","D-"&amp;(D10-TODAY()))))))</f>
        <v/>
      </c>
      <c r="G10" s="15" t="n"/>
      <c r="H10" s="19">
        <f>IF(E10="○",A10,"")</f>
        <v/>
      </c>
    </row>
    <row r="11" ht="21" customHeight="1">
      <c r="A11" s="14" t="inlineStr">
        <is>
          <t>D-14</t>
        </is>
      </c>
      <c r="B11" s="15" t="inlineStr">
        <is>
          <t>판매 상품 · 수량 정하기</t>
        </is>
      </c>
      <c r="C11" s="16" t="inlineStr">
        <is>
          <t>홍길동</t>
        </is>
      </c>
      <c r="D11" s="17">
        <f>IF(OR(A11="",$B$5=""),"",IF(A11="D-14",$B$5-14,IF(A11="D-7",$B$5-7,IF(A11="D-3",$B$5-3,IF(A11="D-1",$B$5-1,IF(A11="당일",$B$5,IF($D$5="",$B$5,$D$5)+2))))))</f>
        <v/>
      </c>
      <c r="E11" s="9" t="inlineStr">
        <is>
          <t>○</t>
        </is>
      </c>
      <c r="F11" s="18">
        <f>IF(B11="","",IF(E11="○","완료",IF(D11="","",IF(D11&lt;TODAY(),"지남",IF(D11=TODAY(),"오늘","D-"&amp;(D11-TODAY()))))))</f>
        <v/>
      </c>
      <c r="G11" s="15" t="n"/>
      <c r="H11" s="19">
        <f>IF(E11="○",A11,"")</f>
        <v/>
      </c>
    </row>
    <row r="12" ht="21" customHeight="1">
      <c r="A12" s="14" t="inlineStr">
        <is>
          <t>D-14</t>
        </is>
      </c>
      <c r="B12" s="15" t="inlineStr">
        <is>
          <t>예산 정하기 (아래 예산 표)</t>
        </is>
      </c>
      <c r="C12" s="16" t="inlineStr">
        <is>
          <t>홍길동</t>
        </is>
      </c>
      <c r="D12" s="17">
        <f>IF(OR(A12="",$B$5=""),"",IF(A12="D-14",$B$5-14,IF(A12="D-7",$B$5-7,IF(A12="D-3",$B$5-3,IF(A12="D-1",$B$5-1,IF(A12="당일",$B$5,IF($D$5="",$B$5,$D$5)+2))))))</f>
        <v/>
      </c>
      <c r="E12" s="9" t="inlineStr">
        <is>
          <t>○</t>
        </is>
      </c>
      <c r="F12" s="18">
        <f>IF(B12="","",IF(E12="○","완료",IF(D12="","",IF(D12&lt;TODAY(),"지남",IF(D12=TODAY(),"오늘","D-"&amp;(D12-TODAY()))))))</f>
        <v/>
      </c>
      <c r="G12" s="15" t="n"/>
      <c r="H12" s="19">
        <f>IF(E12="○",A12,"")</f>
        <v/>
      </c>
    </row>
    <row r="13" ht="21" customHeight="1">
      <c r="A13" s="14" t="inlineStr">
        <is>
          <t>D-14</t>
        </is>
      </c>
      <c r="B13" s="15" t="inlineStr">
        <is>
          <t>홍보 일정 짜기 (SNS · 문자)</t>
        </is>
      </c>
      <c r="C13" s="16" t="inlineStr">
        <is>
          <t>김직원</t>
        </is>
      </c>
      <c r="D13" s="17">
        <f>IF(OR(A13="",$B$5=""),"",IF(A13="D-14",$B$5-14,IF(A13="D-7",$B$5-7,IF(A13="D-3",$B$5-3,IF(A13="D-1",$B$5-1,IF(A13="당일",$B$5,IF($D$5="",$B$5,$D$5)+2))))))</f>
        <v/>
      </c>
      <c r="E13" s="9" t="inlineStr">
        <is>
          <t>○</t>
        </is>
      </c>
      <c r="F13" s="18">
        <f>IF(B13="","",IF(E13="○","완료",IF(D13="","",IF(D13&lt;TODAY(),"지남",IF(D13=TODAY(),"오늘","D-"&amp;(D13-TODAY()))))))</f>
        <v/>
      </c>
      <c r="G13" s="15" t="n"/>
      <c r="H13" s="19">
        <f>IF(E13="○",A13,"")</f>
        <v/>
      </c>
    </row>
    <row r="14" ht="21" customHeight="1">
      <c r="A14" s="14" t="inlineStr">
        <is>
          <t>D-14</t>
        </is>
      </c>
      <c r="B14" s="15" t="inlineStr">
        <is>
          <t>필요한 허가 · 신고 확인 (장소 측 문의)</t>
        </is>
      </c>
      <c r="C14" s="16" t="inlineStr">
        <is>
          <t>홍길동</t>
        </is>
      </c>
      <c r="D14" s="17">
        <f>IF(OR(A14="",$B$5=""),"",IF(A14="D-14",$B$5-14,IF(A14="D-7",$B$5-7,IF(A14="D-3",$B$5-3,IF(A14="D-1",$B$5-1,IF(A14="당일",$B$5,IF($D$5="",$B$5,$D$5)+2))))))</f>
        <v/>
      </c>
      <c r="E14" s="9" t="inlineStr">
        <is>
          <t>○</t>
        </is>
      </c>
      <c r="F14" s="18">
        <f>IF(B14="","",IF(E14="○","완료",IF(D14="","",IF(D14&lt;TODAY(),"지남",IF(D14=TODAY(),"오늘","D-"&amp;(D14-TODAY()))))))</f>
        <v/>
      </c>
      <c r="G14" s="15" t="n"/>
      <c r="H14" s="19">
        <f>IF(E14="○",A14,"")</f>
        <v/>
      </c>
    </row>
    <row r="15" ht="21" customHeight="1">
      <c r="A15" s="14" t="inlineStr">
        <is>
          <t>D-7</t>
        </is>
      </c>
      <c r="B15" s="15" t="inlineStr">
        <is>
          <t>홍보물 올리기 (포스터 · SNS 게시물)</t>
        </is>
      </c>
      <c r="C15" s="16" t="inlineStr">
        <is>
          <t>김직원</t>
        </is>
      </c>
      <c r="D15" s="17">
        <f>IF(OR(A15="",$B$5=""),"",IF(A15="D-14",$B$5-14,IF(A15="D-7",$B$5-7,IF(A15="D-3",$B$5-3,IF(A15="D-1",$B$5-1,IF(A15="당일",$B$5,IF($D$5="",$B$5,$D$5)+2))))))</f>
        <v/>
      </c>
      <c r="E15" s="9" t="inlineStr">
        <is>
          <t>○</t>
        </is>
      </c>
      <c r="F15" s="18">
        <f>IF(B15="","",IF(E15="○","완료",IF(D15="","",IF(D15&lt;TODAY(),"지남",IF(D15=TODAY(),"오늘","D-"&amp;(D15-TODAY()))))))</f>
        <v/>
      </c>
      <c r="G15" s="15" t="n"/>
      <c r="H15" s="19">
        <f>IF(E15="○",A15,"")</f>
        <v/>
      </c>
    </row>
    <row r="16" ht="21" customHeight="1">
      <c r="A16" s="14" t="inlineStr">
        <is>
          <t>D-7</t>
        </is>
      </c>
      <c r="B16" s="15" t="inlineStr">
        <is>
          <t>상품 제작 · 입고 끝내기</t>
        </is>
      </c>
      <c r="C16" s="16" t="inlineStr">
        <is>
          <t>홍길동</t>
        </is>
      </c>
      <c r="D16" s="17">
        <f>IF(OR(A16="",$B$5=""),"",IF(A16="D-14",$B$5-14,IF(A16="D-7",$B$5-7,IF(A16="D-3",$B$5-3,IF(A16="D-1",$B$5-1,IF(A16="당일",$B$5,IF($D$5="",$B$5,$D$5)+2))))))</f>
        <v/>
      </c>
      <c r="E16" s="9" t="inlineStr">
        <is>
          <t>○</t>
        </is>
      </c>
      <c r="F16" s="18">
        <f>IF(B16="","",IF(E16="○","완료",IF(D16="","",IF(D16&lt;TODAY(),"지남",IF(D16=TODAY(),"오늘","D-"&amp;(D16-TODAY()))))))</f>
        <v/>
      </c>
      <c r="G16" s="15" t="n"/>
      <c r="H16" s="19">
        <f>IF(E16="○",A16,"")</f>
        <v/>
      </c>
    </row>
    <row r="17" ht="21" customHeight="1">
      <c r="A17" s="14" t="inlineStr">
        <is>
          <t>D-7</t>
        </is>
      </c>
      <c r="B17" s="15" t="inlineStr">
        <is>
          <t>가격표 · 안내판 인쇄</t>
        </is>
      </c>
      <c r="C17" s="16" t="inlineStr">
        <is>
          <t>김직원</t>
        </is>
      </c>
      <c r="D17" s="17">
        <f>IF(OR(A17="",$B$5=""),"",IF(A17="D-14",$B$5-14,IF(A17="D-7",$B$5-7,IF(A17="D-3",$B$5-3,IF(A17="D-1",$B$5-1,IF(A17="당일",$B$5,IF($D$5="",$B$5,$D$5)+2))))))</f>
        <v/>
      </c>
      <c r="E17" s="9" t="inlineStr">
        <is>
          <t>○</t>
        </is>
      </c>
      <c r="F17" s="18">
        <f>IF(B17="","",IF(E17="○","완료",IF(D17="","",IF(D17&lt;TODAY(),"지남",IF(D17=TODAY(),"오늘","D-"&amp;(D17-TODAY()))))))</f>
        <v/>
      </c>
      <c r="G17" s="15" t="n"/>
      <c r="H17" s="19">
        <f>IF(E17="○",A17,"")</f>
        <v/>
      </c>
    </row>
    <row r="18" ht="21" customHeight="1">
      <c r="A18" s="14" t="inlineStr">
        <is>
          <t>D-7</t>
        </is>
      </c>
      <c r="B18" s="15" t="inlineStr">
        <is>
          <t>결제 수단 준비 (카드 단말기 · 계좌 QR)</t>
        </is>
      </c>
      <c r="C18" s="16" t="inlineStr">
        <is>
          <t>홍길동</t>
        </is>
      </c>
      <c r="D18" s="17">
        <f>IF(OR(A18="",$B$5=""),"",IF(A18="D-14",$B$5-14,IF(A18="D-7",$B$5-7,IF(A18="D-3",$B$5-3,IF(A18="D-1",$B$5-1,IF(A18="당일",$B$5,IF($D$5="",$B$5,$D$5)+2))))))</f>
        <v/>
      </c>
      <c r="E18" s="9" t="n"/>
      <c r="F18" s="18">
        <f>IF(B18="","",IF(E18="○","완료",IF(D18="","",IF(D18&lt;TODAY(),"지남",IF(D18=TODAY(),"오늘","D-"&amp;(D18-TODAY()))))))</f>
        <v/>
      </c>
      <c r="G18" s="15" t="inlineStr">
        <is>
          <t>카드 단말기 대여 신청 중</t>
        </is>
      </c>
      <c r="H18" s="19">
        <f>IF(E18="○",A18,"")</f>
        <v/>
      </c>
    </row>
    <row r="19" ht="21" customHeight="1">
      <c r="A19" s="14" t="inlineStr">
        <is>
          <t>D-7</t>
        </is>
      </c>
      <c r="B19" s="15" t="inlineStr">
        <is>
          <t>집기 · 진열 도구 목록 확인</t>
        </is>
      </c>
      <c r="C19" s="16" t="inlineStr">
        <is>
          <t>김직원</t>
        </is>
      </c>
      <c r="D19" s="17">
        <f>IF(OR(A19="",$B$5=""),"",IF(A19="D-14",$B$5-14,IF(A19="D-7",$B$5-7,IF(A19="D-3",$B$5-3,IF(A19="D-1",$B$5-1,IF(A19="당일",$B$5,IF($D$5="",$B$5,$D$5)+2))))))</f>
        <v/>
      </c>
      <c r="E19" s="9" t="inlineStr">
        <is>
          <t>○</t>
        </is>
      </c>
      <c r="F19" s="18">
        <f>IF(B19="","",IF(E19="○","완료",IF(D19="","",IF(D19&lt;TODAY(),"지남",IF(D19=TODAY(),"오늘","D-"&amp;(D19-TODAY()))))))</f>
        <v/>
      </c>
      <c r="G19" s="15" t="n"/>
      <c r="H19" s="19">
        <f>IF(E19="○",A19,"")</f>
        <v/>
      </c>
    </row>
    <row r="20" ht="21" customHeight="1">
      <c r="A20" s="14" t="inlineStr">
        <is>
          <t>D-7</t>
        </is>
      </c>
      <c r="B20" s="15" t="inlineStr">
        <is>
          <t>근무 인원 · 시간표 짜기</t>
        </is>
      </c>
      <c r="C20" s="16" t="inlineStr">
        <is>
          <t>홍길동</t>
        </is>
      </c>
      <c r="D20" s="17">
        <f>IF(OR(A20="",$B$5=""),"",IF(A20="D-14",$B$5-14,IF(A20="D-7",$B$5-7,IF(A20="D-3",$B$5-3,IF(A20="D-1",$B$5-1,IF(A20="당일",$B$5,IF($D$5="",$B$5,$D$5)+2))))))</f>
        <v/>
      </c>
      <c r="E20" s="9" t="n"/>
      <c r="F20" s="18">
        <f>IF(B20="","",IF(E20="○","완료",IF(D20="","",IF(D20&lt;TODAY(),"지남",IF(D20=TODAY(),"오늘","D-"&amp;(D20-TODAY()))))))</f>
        <v/>
      </c>
      <c r="G20" s="15" t="n"/>
      <c r="H20" s="19">
        <f>IF(E20="○",A20,"")</f>
        <v/>
      </c>
    </row>
    <row r="21" ht="21" customHeight="1">
      <c r="A21" s="14" t="inlineStr">
        <is>
          <t>D-3</t>
        </is>
      </c>
      <c r="B21" s="15" t="inlineStr">
        <is>
          <t>진열 · 동선 미리 해 보기</t>
        </is>
      </c>
      <c r="C21" s="16" t="n"/>
      <c r="D21" s="17">
        <f>IF(OR(A21="",$B$5=""),"",IF(A21="D-14",$B$5-14,IF(A21="D-7",$B$5-7,IF(A21="D-3",$B$5-3,IF(A21="D-1",$B$5-1,IF(A21="당일",$B$5,IF($D$5="",$B$5,$D$5)+2))))))</f>
        <v/>
      </c>
      <c r="E21" s="9" t="n"/>
      <c r="F21" s="18">
        <f>IF(B21="","",IF(E21="○","완료",IF(D21="","",IF(D21&lt;TODAY(),"지남",IF(D21=TODAY(),"오늘","D-"&amp;(D21-TODAY()))))))</f>
        <v/>
      </c>
      <c r="G21" s="15" t="n"/>
      <c r="H21" s="19">
        <f>IF(E21="○",A21,"")</f>
        <v/>
      </c>
    </row>
    <row r="22" ht="21" customHeight="1">
      <c r="A22" s="14" t="inlineStr">
        <is>
          <t>D-3</t>
        </is>
      </c>
      <c r="B22" s="15" t="inlineStr">
        <is>
          <t>거스름돈 · 포장재 준비</t>
        </is>
      </c>
      <c r="C22" s="16" t="n"/>
      <c r="D22" s="17">
        <f>IF(OR(A22="",$B$5=""),"",IF(A22="D-14",$B$5-14,IF(A22="D-7",$B$5-7,IF(A22="D-3",$B$5-3,IF(A22="D-1",$B$5-1,IF(A22="당일",$B$5,IF($D$5="",$B$5,$D$5)+2))))))</f>
        <v/>
      </c>
      <c r="E22" s="9" t="n"/>
      <c r="F22" s="18">
        <f>IF(B22="","",IF(E22="○","완료",IF(D22="","",IF(D22&lt;TODAY(),"지남",IF(D22=TODAY(),"오늘","D-"&amp;(D22-TODAY()))))))</f>
        <v/>
      </c>
      <c r="G22" s="15" t="n"/>
      <c r="H22" s="19">
        <f>IF(E22="○",A22,"")</f>
        <v/>
      </c>
    </row>
    <row r="23" ht="21" customHeight="1">
      <c r="A23" s="14" t="inlineStr">
        <is>
          <t>D-3</t>
        </is>
      </c>
      <c r="B23" s="15" t="inlineStr">
        <is>
          <t>당일 연락망 공유</t>
        </is>
      </c>
      <c r="C23" s="16" t="n"/>
      <c r="D23" s="17">
        <f>IF(OR(A23="",$B$5=""),"",IF(A23="D-14",$B$5-14,IF(A23="D-7",$B$5-7,IF(A23="D-3",$B$5-3,IF(A23="D-1",$B$5-1,IF(A23="당일",$B$5,IF($D$5="",$B$5,$D$5)+2))))))</f>
        <v/>
      </c>
      <c r="E23" s="9" t="n"/>
      <c r="F23" s="18">
        <f>IF(B23="","",IF(E23="○","완료",IF(D23="","",IF(D23&lt;TODAY(),"지남",IF(D23=TODAY(),"오늘","D-"&amp;(D23-TODAY()))))))</f>
        <v/>
      </c>
      <c r="G23" s="15" t="n"/>
      <c r="H23" s="19">
        <f>IF(E23="○",A23,"")</f>
        <v/>
      </c>
    </row>
    <row r="24" ht="21" customHeight="1">
      <c r="A24" s="14" t="inlineStr">
        <is>
          <t>D-1</t>
        </is>
      </c>
      <c r="B24" s="15" t="inlineStr">
        <is>
          <t>짐 싸기 (목록과 대조)</t>
        </is>
      </c>
      <c r="C24" s="16" t="n"/>
      <c r="D24" s="17">
        <f>IF(OR(A24="",$B$5=""),"",IF(A24="D-14",$B$5-14,IF(A24="D-7",$B$5-7,IF(A24="D-3",$B$5-3,IF(A24="D-1",$B$5-1,IF(A24="당일",$B$5,IF($D$5="",$B$5,$D$5)+2))))))</f>
        <v/>
      </c>
      <c r="E24" s="9" t="n"/>
      <c r="F24" s="18">
        <f>IF(B24="","",IF(E24="○","완료",IF(D24="","",IF(D24&lt;TODAY(),"지남",IF(D24=TODAY(),"오늘","D-"&amp;(D24-TODAY()))))))</f>
        <v/>
      </c>
      <c r="G24" s="15" t="n"/>
      <c r="H24" s="19">
        <f>IF(E24="○",A24,"")</f>
        <v/>
      </c>
    </row>
    <row r="25" ht="21" customHeight="1">
      <c r="A25" s="14" t="inlineStr">
        <is>
          <t>D-1</t>
        </is>
      </c>
      <c r="B25" s="15" t="inlineStr">
        <is>
          <t>날씨 확인 · 비 올 때 대비</t>
        </is>
      </c>
      <c r="C25" s="16" t="n"/>
      <c r="D25" s="17">
        <f>IF(OR(A25="",$B$5=""),"",IF(A25="D-14",$B$5-14,IF(A25="D-7",$B$5-7,IF(A25="D-3",$B$5-3,IF(A25="D-1",$B$5-1,IF(A25="당일",$B$5,IF($D$5="",$B$5,$D$5)+2))))))</f>
        <v/>
      </c>
      <c r="E25" s="9" t="n"/>
      <c r="F25" s="18">
        <f>IF(B25="","",IF(E25="○","완료",IF(D25="","",IF(D25&lt;TODAY(),"지남",IF(D25=TODAY(),"오늘","D-"&amp;(D25-TODAY()))))))</f>
        <v/>
      </c>
      <c r="G25" s="15" t="n"/>
      <c r="H25" s="19">
        <f>IF(E25="○",A25,"")</f>
        <v/>
      </c>
    </row>
    <row r="26" ht="21" customHeight="1">
      <c r="A26" s="14" t="inlineStr">
        <is>
          <t>D-1</t>
        </is>
      </c>
      <c r="B26" s="15" t="inlineStr">
        <is>
          <t>마지막 홍보 게시물</t>
        </is>
      </c>
      <c r="C26" s="16" t="n"/>
      <c r="D26" s="17">
        <f>IF(OR(A26="",$B$5=""),"",IF(A26="D-14",$B$5-14,IF(A26="D-7",$B$5-7,IF(A26="D-3",$B$5-3,IF(A26="D-1",$B$5-1,IF(A26="당일",$B$5,IF($D$5="",$B$5,$D$5)+2))))))</f>
        <v/>
      </c>
      <c r="E26" s="9" t="n"/>
      <c r="F26" s="18">
        <f>IF(B26="","",IF(E26="○","완료",IF(D26="","",IF(D26&lt;TODAY(),"지남",IF(D26=TODAY(),"오늘","D-"&amp;(D26-TODAY()))))))</f>
        <v/>
      </c>
      <c r="G26" s="15" t="n"/>
      <c r="H26" s="19">
        <f>IF(E26="○",A26,"")</f>
        <v/>
      </c>
    </row>
    <row r="27" ht="21" customHeight="1">
      <c r="A27" s="14" t="inlineStr">
        <is>
          <t>당일</t>
        </is>
      </c>
      <c r="B27" s="15" t="inlineStr">
        <is>
          <t>오픈 1시간 전 도착 · 설치</t>
        </is>
      </c>
      <c r="C27" s="16" t="n"/>
      <c r="D27" s="17">
        <f>IF(OR(A27="",$B$5=""),"",IF(A27="D-14",$B$5-14,IF(A27="D-7",$B$5-7,IF(A27="D-3",$B$5-3,IF(A27="D-1",$B$5-1,IF(A27="당일",$B$5,IF($D$5="",$B$5,$D$5)+2))))))</f>
        <v/>
      </c>
      <c r="E27" s="9" t="n"/>
      <c r="F27" s="18">
        <f>IF(B27="","",IF(E27="○","완료",IF(D27="","",IF(D27&lt;TODAY(),"지남",IF(D27=TODAY(),"오늘","D-"&amp;(D27-TODAY()))))))</f>
        <v/>
      </c>
      <c r="G27" s="15" t="n"/>
      <c r="H27" s="19">
        <f>IF(E27="○",A27,"")</f>
        <v/>
      </c>
    </row>
    <row r="28" ht="21" customHeight="1">
      <c r="A28" s="14" t="inlineStr">
        <is>
          <t>당일</t>
        </is>
      </c>
      <c r="B28" s="15" t="inlineStr">
        <is>
          <t>시간대별 판매 기록</t>
        </is>
      </c>
      <c r="C28" s="16" t="n"/>
      <c r="D28" s="17">
        <f>IF(OR(A28="",$B$5=""),"",IF(A28="D-14",$B$5-14,IF(A28="D-7",$B$5-7,IF(A28="D-3",$B$5-3,IF(A28="D-1",$B$5-1,IF(A28="당일",$B$5,IF($D$5="",$B$5,$D$5)+2))))))</f>
        <v/>
      </c>
      <c r="E28" s="9" t="n"/>
      <c r="F28" s="18">
        <f>IF(B28="","",IF(E28="○","완료",IF(D28="","",IF(D28&lt;TODAY(),"지남",IF(D28=TODAY(),"오늘","D-"&amp;(D28-TODAY()))))))</f>
        <v/>
      </c>
      <c r="G28" s="15" t="n"/>
      <c r="H28" s="19">
        <f>IF(E28="○",A28,"")</f>
        <v/>
      </c>
    </row>
    <row r="29" ht="21" customHeight="1">
      <c r="A29" s="14" t="inlineStr">
        <is>
          <t>당일</t>
        </is>
      </c>
      <c r="B29" s="15" t="inlineStr">
        <is>
          <t>손님 반응 · 질문 메모</t>
        </is>
      </c>
      <c r="C29" s="16" t="n"/>
      <c r="D29" s="17">
        <f>IF(OR(A29="",$B$5=""),"",IF(A29="D-14",$B$5-14,IF(A29="D-7",$B$5-7,IF(A29="D-3",$B$5-3,IF(A29="D-1",$B$5-1,IF(A29="당일",$B$5,IF($D$5="",$B$5,$D$5)+2))))))</f>
        <v/>
      </c>
      <c r="E29" s="9" t="n"/>
      <c r="F29" s="18">
        <f>IF(B29="","",IF(E29="○","완료",IF(D29="","",IF(D29&lt;TODAY(),"지남",IF(D29=TODAY(),"오늘","D-"&amp;(D29-TODAY()))))))</f>
        <v/>
      </c>
      <c r="G29" s="15" t="n"/>
      <c r="H29" s="19">
        <f>IF(E29="○",A29,"")</f>
        <v/>
      </c>
    </row>
    <row r="30" ht="21" customHeight="1">
      <c r="A30" s="14" t="inlineStr">
        <is>
          <t>당일</t>
        </is>
      </c>
      <c r="B30" s="15" t="inlineStr">
        <is>
          <t>마감 정산 (현금 · 카드)</t>
        </is>
      </c>
      <c r="C30" s="16" t="n"/>
      <c r="D30" s="17">
        <f>IF(OR(A30="",$B$5=""),"",IF(A30="D-14",$B$5-14,IF(A30="D-7",$B$5-7,IF(A30="D-3",$B$5-3,IF(A30="D-1",$B$5-1,IF(A30="당일",$B$5,IF($D$5="",$B$5,$D$5)+2))))))</f>
        <v/>
      </c>
      <c r="E30" s="9" t="n"/>
      <c r="F30" s="18">
        <f>IF(B30="","",IF(E30="○","완료",IF(D30="","",IF(D30&lt;TODAY(),"지남",IF(D30=TODAY(),"오늘","D-"&amp;(D30-TODAY()))))))</f>
        <v/>
      </c>
      <c r="G30" s="15" t="n"/>
      <c r="H30" s="19">
        <f>IF(E30="○",A30,"")</f>
        <v/>
      </c>
    </row>
    <row r="31" ht="21" customHeight="1">
      <c r="A31" s="14" t="inlineStr">
        <is>
          <t>당일</t>
        </is>
      </c>
      <c r="B31" s="15" t="inlineStr">
        <is>
          <t>철수 · 청소 · 원상복구</t>
        </is>
      </c>
      <c r="C31" s="16" t="n"/>
      <c r="D31" s="17">
        <f>IF(OR(A31="",$B$5=""),"",IF(A31="D-14",$B$5-14,IF(A31="D-7",$B$5-7,IF(A31="D-3",$B$5-3,IF(A31="D-1",$B$5-1,IF(A31="당일",$B$5,IF($D$5="",$B$5,$D$5)+2))))))</f>
        <v/>
      </c>
      <c r="E31" s="9" t="n"/>
      <c r="F31" s="18">
        <f>IF(B31="","",IF(E31="○","완료",IF(D31="","",IF(D31&lt;TODAY(),"지남",IF(D31=TODAY(),"오늘","D-"&amp;(D31-TODAY()))))))</f>
        <v/>
      </c>
      <c r="G31" s="15" t="n"/>
      <c r="H31" s="19">
        <f>IF(E31="○",A31,"")</f>
        <v/>
      </c>
    </row>
    <row r="32" ht="21" customHeight="1">
      <c r="A32" s="14" t="inlineStr">
        <is>
          <t>종료 후</t>
        </is>
      </c>
      <c r="B32" s="15" t="inlineStr">
        <is>
          <t>매출 · 비용 정산 (아래 표)</t>
        </is>
      </c>
      <c r="C32" s="16" t="n"/>
      <c r="D32" s="17">
        <f>IF(OR(A32="",$B$5=""),"",IF(A32="D-14",$B$5-14,IF(A32="D-7",$B$5-7,IF(A32="D-3",$B$5-3,IF(A32="D-1",$B$5-1,IF(A32="당일",$B$5,IF($D$5="",$B$5,$D$5)+2))))))</f>
        <v/>
      </c>
      <c r="E32" s="9" t="n"/>
      <c r="F32" s="18">
        <f>IF(B32="","",IF(E32="○","완료",IF(D32="","",IF(D32&lt;TODAY(),"지남",IF(D32=TODAY(),"오늘","D-"&amp;(D32-TODAY()))))))</f>
        <v/>
      </c>
      <c r="G32" s="15" t="n"/>
      <c r="H32" s="19">
        <f>IF(E32="○",A32,"")</f>
        <v/>
      </c>
    </row>
    <row r="33" ht="21" customHeight="1">
      <c r="A33" s="14" t="inlineStr">
        <is>
          <t>종료 후</t>
        </is>
      </c>
      <c r="B33" s="15" t="inlineStr">
        <is>
          <t>사진 · 후기 정리해 SNS 올리기</t>
        </is>
      </c>
      <c r="C33" s="16" t="n"/>
      <c r="D33" s="17">
        <f>IF(OR(A33="",$B$5=""),"",IF(A33="D-14",$B$5-14,IF(A33="D-7",$B$5-7,IF(A33="D-3",$B$5-3,IF(A33="D-1",$B$5-1,IF(A33="당일",$B$5,IF($D$5="",$B$5,$D$5)+2))))))</f>
        <v/>
      </c>
      <c r="E33" s="9" t="n"/>
      <c r="F33" s="18">
        <f>IF(B33="","",IF(E33="○","완료",IF(D33="","",IF(D33&lt;TODAY(),"지남",IF(D33=TODAY(),"오늘","D-"&amp;(D33-TODAY()))))))</f>
        <v/>
      </c>
      <c r="G33" s="15" t="n"/>
      <c r="H33" s="19">
        <f>IF(E33="○",A33,"")</f>
        <v/>
      </c>
    </row>
    <row r="34" ht="21" customHeight="1">
      <c r="A34" s="14" t="inlineStr">
        <is>
          <t>종료 후</t>
        </is>
      </c>
      <c r="B34" s="15" t="inlineStr">
        <is>
          <t>장소 · 협력처에 감사 인사</t>
        </is>
      </c>
      <c r="C34" s="16" t="n"/>
      <c r="D34" s="17">
        <f>IF(OR(A34="",$B$5=""),"",IF(A34="D-14",$B$5-14,IF(A34="D-7",$B$5-7,IF(A34="D-3",$B$5-3,IF(A34="D-1",$B$5-1,IF(A34="당일",$B$5,IF($D$5="",$B$5,$D$5)+2))))))</f>
        <v/>
      </c>
      <c r="E34" s="9" t="n"/>
      <c r="F34" s="18">
        <f>IF(B34="","",IF(E34="○","완료",IF(D34="","",IF(D34&lt;TODAY(),"지남",IF(D34=TODAY(),"오늘","D-"&amp;(D34-TODAY()))))))</f>
        <v/>
      </c>
      <c r="G34" s="15" t="n"/>
      <c r="H34" s="19">
        <f>IF(E34="○",A34,"")</f>
        <v/>
      </c>
    </row>
    <row r="35" ht="21" customHeight="1">
      <c r="A35" s="14" t="inlineStr">
        <is>
          <t>종료 후</t>
        </is>
      </c>
      <c r="B35" s="15" t="inlineStr">
        <is>
          <t>돌아보기 작성 (맨 아래)</t>
        </is>
      </c>
      <c r="C35" s="16" t="n"/>
      <c r="D35" s="17">
        <f>IF(OR(A35="",$B$5=""),"",IF(A35="D-14",$B$5-14,IF(A35="D-7",$B$5-7,IF(A35="D-3",$B$5-3,IF(A35="D-1",$B$5-1,IF(A35="당일",$B$5,IF($D$5="",$B$5,$D$5)+2))))))</f>
        <v/>
      </c>
      <c r="E35" s="9" t="n"/>
      <c r="F35" s="18">
        <f>IF(B35="","",IF(E35="○","완료",IF(D35="","",IF(D35&lt;TODAY(),"지남",IF(D35=TODAY(),"오늘","D-"&amp;(D35-TODAY()))))))</f>
        <v/>
      </c>
      <c r="G35" s="15" t="n"/>
      <c r="H35" s="19">
        <f>IF(E35="○",A35,"")</f>
        <v/>
      </c>
    </row>
    <row r="37" ht="22" customHeight="1">
      <c r="A37" s="12" t="inlineStr">
        <is>
          <t>2. 단계별 진행률 (자동)</t>
        </is>
      </c>
    </row>
    <row r="38" ht="24" customHeight="1">
      <c r="A38" s="13" t="inlineStr">
        <is>
          <t>단계</t>
        </is>
      </c>
      <c r="B38" s="13" t="inlineStr">
        <is>
          <t>기한</t>
        </is>
      </c>
      <c r="C38" s="13" t="inlineStr">
        <is>
          <t>할 일 수</t>
        </is>
      </c>
      <c r="D38" s="13" t="inlineStr">
        <is>
          <t>완료</t>
        </is>
      </c>
      <c r="E38" s="13" t="inlineStr">
        <is>
          <t>진행률</t>
        </is>
      </c>
      <c r="F38" s="13" t="inlineStr">
        <is>
          <t>남은 일</t>
        </is>
      </c>
      <c r="G38" s="20" t="n"/>
    </row>
    <row r="39" ht="22" customHeight="1">
      <c r="A39" s="4" t="inlineStr">
        <is>
          <t>D-14</t>
        </is>
      </c>
      <c r="B39" s="17">
        <f>IF($B$5="","",$B$5-14)</f>
        <v/>
      </c>
      <c r="C39" s="21">
        <f>COUNTIF($A$10:$A$35,A39)&amp;"개"</f>
        <v/>
      </c>
      <c r="D39" s="21">
        <f>IF(COUNTA($E$10:$E$35)=0,"",COUNTIF($H$10:$H$35,A39)&amp;"개")</f>
        <v/>
      </c>
      <c r="E39" s="22">
        <f>IF(OR(COUNTA($E$10:$E$35)=0,COUNTIF($A$10:$A$35,A39)=0),"",COUNTIF($H$10:$H$35,A39)/COUNTIF($A$10:$A$35,A39))</f>
        <v/>
      </c>
      <c r="F39" s="18">
        <f>IF(COUNTA($E$10:$E$35)=0,"",IF(COUNTIF($A$10:$A$35,A39)-COUNTIF($H$10:$H$35,A39)=0,"모두 완료","남은 일 "&amp;(COUNTIF($A$10:$A$35,A39)-COUNTIF($H$10:$H$35,A39))&amp;"개"))</f>
        <v/>
      </c>
      <c r="G39" s="23" t="n"/>
    </row>
    <row r="40" ht="22" customHeight="1">
      <c r="A40" s="4" t="inlineStr">
        <is>
          <t>D-7</t>
        </is>
      </c>
      <c r="B40" s="17">
        <f>IF($B$5="","",$B$5-7)</f>
        <v/>
      </c>
      <c r="C40" s="21">
        <f>COUNTIF($A$10:$A$35,A40)&amp;"개"</f>
        <v/>
      </c>
      <c r="D40" s="21">
        <f>IF(COUNTA($E$10:$E$35)=0,"",COUNTIF($H$10:$H$35,A40)&amp;"개")</f>
        <v/>
      </c>
      <c r="E40" s="22">
        <f>IF(OR(COUNTA($E$10:$E$35)=0,COUNTIF($A$10:$A$35,A40)=0),"",COUNTIF($H$10:$H$35,A40)/COUNTIF($A$10:$A$35,A40))</f>
        <v/>
      </c>
      <c r="F40" s="18">
        <f>IF(COUNTA($E$10:$E$35)=0,"",IF(COUNTIF($A$10:$A$35,A40)-COUNTIF($H$10:$H$35,A40)=0,"모두 완료","남은 일 "&amp;(COUNTIF($A$10:$A$35,A40)-COUNTIF($H$10:$H$35,A40))&amp;"개"))</f>
        <v/>
      </c>
      <c r="G40" s="23" t="n"/>
    </row>
    <row r="41" ht="22" customHeight="1">
      <c r="A41" s="4" t="inlineStr">
        <is>
          <t>D-3</t>
        </is>
      </c>
      <c r="B41" s="17">
        <f>IF($B$5="","",$B$5-3)</f>
        <v/>
      </c>
      <c r="C41" s="21">
        <f>COUNTIF($A$10:$A$35,A41)&amp;"개"</f>
        <v/>
      </c>
      <c r="D41" s="21">
        <f>IF(COUNTA($E$10:$E$35)=0,"",COUNTIF($H$10:$H$35,A41)&amp;"개")</f>
        <v/>
      </c>
      <c r="E41" s="22">
        <f>IF(OR(COUNTA($E$10:$E$35)=0,COUNTIF($A$10:$A$35,A41)=0),"",COUNTIF($H$10:$H$35,A41)/COUNTIF($A$10:$A$35,A41))</f>
        <v/>
      </c>
      <c r="F41" s="18">
        <f>IF(COUNTA($E$10:$E$35)=0,"",IF(COUNTIF($A$10:$A$35,A41)-COUNTIF($H$10:$H$35,A41)=0,"모두 완료","남은 일 "&amp;(COUNTIF($A$10:$A$35,A41)-COUNTIF($H$10:$H$35,A41))&amp;"개"))</f>
        <v/>
      </c>
      <c r="G41" s="23" t="n"/>
    </row>
    <row r="42" ht="22" customHeight="1">
      <c r="A42" s="4" t="inlineStr">
        <is>
          <t>D-1</t>
        </is>
      </c>
      <c r="B42" s="17">
        <f>IF($B$5="","",$B$5-1)</f>
        <v/>
      </c>
      <c r="C42" s="21">
        <f>COUNTIF($A$10:$A$35,A42)&amp;"개"</f>
        <v/>
      </c>
      <c r="D42" s="21">
        <f>IF(COUNTA($E$10:$E$35)=0,"",COUNTIF($H$10:$H$35,A42)&amp;"개")</f>
        <v/>
      </c>
      <c r="E42" s="22">
        <f>IF(OR(COUNTA($E$10:$E$35)=0,COUNTIF($A$10:$A$35,A42)=0),"",COUNTIF($H$10:$H$35,A42)/COUNTIF($A$10:$A$35,A42))</f>
        <v/>
      </c>
      <c r="F42" s="18">
        <f>IF(COUNTA($E$10:$E$35)=0,"",IF(COUNTIF($A$10:$A$35,A42)-COUNTIF($H$10:$H$35,A42)=0,"모두 완료","남은 일 "&amp;(COUNTIF($A$10:$A$35,A42)-COUNTIF($H$10:$H$35,A42))&amp;"개"))</f>
        <v/>
      </c>
      <c r="G42" s="23" t="n"/>
    </row>
    <row r="43" ht="22" customHeight="1">
      <c r="A43" s="4" t="inlineStr">
        <is>
          <t>당일</t>
        </is>
      </c>
      <c r="B43" s="17">
        <f>IF($B$5="","",$B$5+0)</f>
        <v/>
      </c>
      <c r="C43" s="21">
        <f>COUNTIF($A$10:$A$35,A43)&amp;"개"</f>
        <v/>
      </c>
      <c r="D43" s="21">
        <f>IF(COUNTA($E$10:$E$35)=0,"",COUNTIF($H$10:$H$35,A43)&amp;"개")</f>
        <v/>
      </c>
      <c r="E43" s="22">
        <f>IF(OR(COUNTA($E$10:$E$35)=0,COUNTIF($A$10:$A$35,A43)=0),"",COUNTIF($H$10:$H$35,A43)/COUNTIF($A$10:$A$35,A43))</f>
        <v/>
      </c>
      <c r="F43" s="18">
        <f>IF(COUNTA($E$10:$E$35)=0,"",IF(COUNTIF($A$10:$A$35,A43)-COUNTIF($H$10:$H$35,A43)=0,"모두 완료","남은 일 "&amp;(COUNTIF($A$10:$A$35,A43)-COUNTIF($H$10:$H$35,A43))&amp;"개"))</f>
        <v/>
      </c>
      <c r="G43" s="23" t="n"/>
    </row>
    <row r="44" ht="22" customHeight="1">
      <c r="A44" s="4" t="inlineStr">
        <is>
          <t>종료 후</t>
        </is>
      </c>
      <c r="B44" s="17">
        <f>IF($B$5="","",IF($D$5="",$B$5,$D$5)+2)</f>
        <v/>
      </c>
      <c r="C44" s="21">
        <f>COUNTIF($A$10:$A$35,A44)&amp;"개"</f>
        <v/>
      </c>
      <c r="D44" s="21">
        <f>IF(COUNTA($E$10:$E$35)=0,"",COUNTIF($H$10:$H$35,A44)&amp;"개")</f>
        <v/>
      </c>
      <c r="E44" s="22">
        <f>IF(OR(COUNTA($E$10:$E$35)=0,COUNTIF($A$10:$A$35,A44)=0),"",COUNTIF($H$10:$H$35,A44)/COUNTIF($A$10:$A$35,A44))</f>
        <v/>
      </c>
      <c r="F44" s="18">
        <f>IF(COUNTA($E$10:$E$35)=0,"",IF(COUNTIF($A$10:$A$35,A44)-COUNTIF($H$10:$H$35,A44)=0,"모두 완료","남은 일 "&amp;(COUNTIF($A$10:$A$35,A44)-COUNTIF($H$10:$H$35,A44))&amp;"개"))</f>
        <v/>
      </c>
      <c r="G44" s="23" t="n"/>
    </row>
    <row r="45" ht="26" customHeight="1">
      <c r="A45" s="4" t="inlineStr">
        <is>
          <t>전체</t>
        </is>
      </c>
      <c r="B45" s="21">
        <f>""</f>
        <v/>
      </c>
      <c r="C45" s="21">
        <f>COUNTA($B$10:$B$35)&amp;"개"</f>
        <v/>
      </c>
      <c r="D45" s="21">
        <f>IF(COUNTA($E$10:$E$35)=0,"",COUNTIF($E$10:$E$35,"○")&amp;"개")</f>
        <v/>
      </c>
      <c r="E45" s="24">
        <f>IF(OR(COUNTA($E$10:$E$35)=0,COUNTA($B$10:$B$35)=0),"",COUNTIF($E$10:$E$35,"○")/COUNTA($B$10:$B$35))</f>
        <v/>
      </c>
      <c r="F45" s="18">
        <f>IF(COUNTA($E$10:$E$35)=0,"",IF(COUNTA($B$10:$B$35)-COUNTIF($E$10:$E$35,"○")=0,"모두 완료","남은 일 "&amp;(COUNTA($B$10:$B$35)-COUNTIF($E$10:$E$35,"○"))&amp;"개"))</f>
        <v/>
      </c>
      <c r="G45" s="23" t="n"/>
    </row>
    <row r="47" ht="22" customHeight="1">
      <c r="A47" s="12" t="inlineStr">
        <is>
          <t>3. 예산과 실제 비용 — 차액이 마이너스면 예산 초과(빨강)</t>
        </is>
      </c>
    </row>
    <row r="48" ht="24" customHeight="1">
      <c r="A48" s="13" t="inlineStr">
        <is>
          <t>분류</t>
        </is>
      </c>
      <c r="B48" s="13" t="inlineStr">
        <is>
          <t>항목</t>
        </is>
      </c>
      <c r="C48" s="13" t="inlineStr">
        <is>
          <t>예산</t>
        </is>
      </c>
      <c r="D48" s="13" t="inlineStr">
        <is>
          <t>실제</t>
        </is>
      </c>
      <c r="E48" s="13" t="inlineStr">
        <is>
          <t>차액(자동)</t>
        </is>
      </c>
      <c r="F48" s="20" t="n"/>
      <c r="G48" s="13" t="inlineStr">
        <is>
          <t>비고</t>
        </is>
      </c>
    </row>
    <row r="49" ht="22" customHeight="1">
      <c r="A49" s="9" t="inlineStr">
        <is>
          <t>장소</t>
        </is>
      </c>
      <c r="B49" s="15" t="inlineStr">
        <is>
          <t>부스 사용료 (2일)</t>
        </is>
      </c>
      <c r="C49" s="25" t="n">
        <v>300000</v>
      </c>
      <c r="D49" s="25" t="n">
        <v>300000</v>
      </c>
      <c r="E49" s="26">
        <f>IF(OR(C49="",D49=""),"",C49-D49)</f>
        <v/>
      </c>
      <c r="F49" s="23" t="n"/>
      <c r="G49" s="15" t="inlineStr"/>
    </row>
    <row r="50" ht="22" customHeight="1">
      <c r="A50" s="9" t="inlineStr">
        <is>
          <t>인쇄 · 홍보</t>
        </is>
      </c>
      <c r="B50" s="15" t="inlineStr">
        <is>
          <t>가격표 · 포스터 인쇄</t>
        </is>
      </c>
      <c r="C50" s="25" t="n">
        <v>80000</v>
      </c>
      <c r="D50" s="25" t="n">
        <v>95000</v>
      </c>
      <c r="E50" s="26">
        <f>IF(OR(C50="",D50=""),"",C50-D50)</f>
        <v/>
      </c>
      <c r="F50" s="23" t="n"/>
      <c r="G50" s="15" t="inlineStr">
        <is>
          <t>포스터 1장 추가</t>
        </is>
      </c>
    </row>
    <row r="51" ht="22" customHeight="1">
      <c r="A51" s="9" t="inlineStr">
        <is>
          <t>재료 · 상품</t>
        </is>
      </c>
      <c r="B51" s="15" t="inlineStr">
        <is>
          <t>향초 재료 (왁스 · 향료 · 용기)</t>
        </is>
      </c>
      <c r="C51" s="25" t="n">
        <v>400000</v>
      </c>
      <c r="D51" s="25" t="n">
        <v>380000</v>
      </c>
      <c r="E51" s="26">
        <f>IF(OR(C51="",D51=""),"",C51-D51)</f>
        <v/>
      </c>
      <c r="F51" s="23" t="n"/>
      <c r="G51" s="15" t="inlineStr"/>
    </row>
    <row r="52" ht="22" customHeight="1">
      <c r="A52" s="9" t="inlineStr">
        <is>
          <t>재료 · 상품</t>
        </is>
      </c>
      <c r="B52" s="15" t="inlineStr">
        <is>
          <t>포장재 · 쇼핑백</t>
        </is>
      </c>
      <c r="C52" s="25" t="n">
        <v>50000</v>
      </c>
      <c r="D52" s="25" t="n">
        <v>62000</v>
      </c>
      <c r="E52" s="26">
        <f>IF(OR(C52="",D52=""),"",C52-D52)</f>
        <v/>
      </c>
      <c r="F52" s="23" t="n"/>
      <c r="G52" s="15" t="inlineStr"/>
    </row>
    <row r="53" ht="22" customHeight="1">
      <c r="A53" s="9" t="inlineStr">
        <is>
          <t>인쇄 · 홍보</t>
        </is>
      </c>
      <c r="B53" s="15" t="inlineStr">
        <is>
          <t>SNS 광고</t>
        </is>
      </c>
      <c r="C53" s="25" t="n">
        <v>100000</v>
      </c>
      <c r="D53" s="25" t="n">
        <v>70000</v>
      </c>
      <c r="E53" s="26">
        <f>IF(OR(C53="",D53=""),"",C53-D53)</f>
        <v/>
      </c>
      <c r="F53" s="23" t="n"/>
      <c r="G53" s="15" t="inlineStr"/>
    </row>
    <row r="54" ht="22" customHeight="1">
      <c r="A54" s="9" t="inlineStr">
        <is>
          <t>인건비</t>
        </is>
      </c>
      <c r="B54" s="15" t="inlineStr">
        <is>
          <t>보조 인력 1명 × 2일</t>
        </is>
      </c>
      <c r="C54" s="25" t="n">
        <v>200000</v>
      </c>
      <c r="D54" s="25" t="n">
        <v>200000</v>
      </c>
      <c r="E54" s="26">
        <f>IF(OR(C54="",D54=""),"",C54-D54)</f>
        <v/>
      </c>
      <c r="F54" s="23" t="n"/>
      <c r="G54" s="15" t="inlineStr"/>
    </row>
    <row r="55" ht="22" customHeight="1">
      <c r="A55" s="9" t="n"/>
      <c r="B55" s="15" t="n"/>
      <c r="C55" s="25" t="n"/>
      <c r="D55" s="25" t="n"/>
      <c r="E55" s="26">
        <f>IF(OR(C55="",D55=""),"",C55-D55)</f>
        <v/>
      </c>
      <c r="F55" s="23" t="n"/>
      <c r="G55" s="15" t="n"/>
    </row>
    <row r="56" ht="24" customHeight="1">
      <c r="A56" s="4" t="inlineStr">
        <is>
          <t>합계</t>
        </is>
      </c>
      <c r="B56" s="27" t="n"/>
      <c r="C56" s="28">
        <f>IF(COUNT(C49:C55)=0,"",SUM(C49:C55))</f>
        <v/>
      </c>
      <c r="D56" s="28">
        <f>IF(COUNT(D49:D55)=0,"",SUM(D49:D55))</f>
        <v/>
      </c>
      <c r="E56" s="29">
        <f>IF(OR(C56="",D56=""),"",C56-D56)</f>
        <v/>
      </c>
      <c r="F56" s="23" t="n"/>
      <c r="G56" s="30">
        <f>IF(E56="","",IF(E56&gt;=0,"예산 안","예산 초과"))</f>
        <v/>
      </c>
    </row>
    <row r="58" ht="22" customHeight="1">
      <c r="A58" s="12" t="inlineStr">
        <is>
          <t>4. 결과 (끝난 뒤)</t>
        </is>
      </c>
    </row>
    <row r="59" ht="24" customHeight="1">
      <c r="A59" s="4" t="inlineStr">
        <is>
          <t>방문객</t>
        </is>
      </c>
      <c r="B59" s="10" t="n"/>
      <c r="C59" s="4" t="inlineStr">
        <is>
          <t>구매 고객</t>
        </is>
      </c>
      <c r="D59" s="10" t="n"/>
      <c r="E59" s="4" t="inlineStr">
        <is>
          <t>구매 전환율</t>
        </is>
      </c>
      <c r="F59" s="27" t="n"/>
      <c r="G59" s="22">
        <f>IF(OR(B59="",D59=""),"",IFERROR(D59/B59,""))</f>
        <v/>
      </c>
    </row>
    <row r="60" ht="24" customHeight="1">
      <c r="A60" s="4" t="inlineStr">
        <is>
          <t>매출</t>
        </is>
      </c>
      <c r="B60" s="31" t="n"/>
      <c r="C60" s="4" t="inlineStr">
        <is>
          <t>객단가</t>
        </is>
      </c>
      <c r="D60" s="32">
        <f>IF(OR(B60="",D59=""),"",ROUND(IFERROR(B60/D59,0),0))</f>
        <v/>
      </c>
      <c r="E60" s="4" t="inlineStr">
        <is>
          <t>남은 돈 (매출-비용)</t>
        </is>
      </c>
      <c r="F60" s="27" t="n"/>
      <c r="G60" s="33">
        <f>IF(OR(B60="",D56=""),"",B60-D56)</f>
        <v/>
      </c>
    </row>
    <row r="62" ht="40" customHeight="1">
      <c r="A62" s="4" t="inlineStr">
        <is>
          <t>좋았던 점</t>
        </is>
      </c>
      <c r="B62" s="34" t="inlineStr">
        <is>
          <t>(행사가 끝난 뒤 적기) 예: 시향 테스트 코너에 사람이 가장 많이 머묾</t>
        </is>
      </c>
      <c r="C62" s="7" t="n"/>
      <c r="D62" s="7" t="n"/>
      <c r="E62" s="7" t="n"/>
      <c r="F62" s="7" t="n"/>
      <c r="G62" s="7" t="n"/>
    </row>
    <row r="63" ht="40" customHeight="1">
      <c r="A63" s="4" t="inlineStr">
        <is>
          <t>고칠 점 (다음 행사에)</t>
        </is>
      </c>
      <c r="B63" s="34" t="inlineStr">
        <is>
          <t>(행사가 끝난 뒤 적기) 예: 카드 단말기 예비 배터리 챙기기</t>
        </is>
      </c>
      <c r="C63" s="7" t="n"/>
      <c r="D63" s="7" t="n"/>
      <c r="E63" s="7" t="n"/>
      <c r="F63" s="7" t="n"/>
      <c r="G63" s="7" t="n"/>
    </row>
    <row r="65">
      <c r="A65" s="35" t="inlineStr">
        <is>
          <t>쓰는 법</t>
        </is>
      </c>
    </row>
    <row r="66">
      <c r="A66" s="36" t="inlineStr">
        <is>
          <t>1. 행사 시작일 · 종료일을 넣으면 D-14 · D-7 · D-3 · D-1 · 당일 · 종료 후(종료 2일 뒤) 기한이 자동으로 계산됩니다.</t>
        </is>
      </c>
    </row>
    <row r="67">
      <c r="A67" s="36" t="inlineStr">
        <is>
          <t>2. 할 일을 끝낼 때마다 '완료'에 ○를 고르세요. 기한이 지난 일은 빨간색, 단계별 · 전체 진행률은 2번 표에 모입니다.</t>
        </is>
      </c>
    </row>
    <row r="68">
      <c r="A68" s="36" t="inlineStr">
        <is>
          <t>3. 예산 표에 예산과 실제 비용을 적으면 차액이, 끝난 뒤 매출을 넣으면 전환율 · 객단가 · 남은 돈이 계산돼요.</t>
        </is>
      </c>
    </row>
    <row r="69">
      <c r="A69" s="36" t="inlineStr">
        <is>
          <t>4. 장소 사용 · 식품 판매 등 허가 · 신고가 필요한지는 장소 측과 관할 기관에 꼭 확인하세요.</t>
        </is>
      </c>
    </row>
  </sheetData>
  <mergeCells count="35">
    <mergeCell ref="E50:F50"/>
    <mergeCell ref="E55:F55"/>
    <mergeCell ref="A8:G8"/>
    <mergeCell ref="E52:F52"/>
    <mergeCell ref="E48:F48"/>
    <mergeCell ref="F40:G40"/>
    <mergeCell ref="A68:G68"/>
    <mergeCell ref="D6:E6"/>
    <mergeCell ref="E51:F51"/>
    <mergeCell ref="A58:G58"/>
    <mergeCell ref="A67:G67"/>
    <mergeCell ref="F45:G45"/>
    <mergeCell ref="F42:G42"/>
    <mergeCell ref="A56:B56"/>
    <mergeCell ref="E60:F60"/>
    <mergeCell ref="F41:G41"/>
    <mergeCell ref="E59:F59"/>
    <mergeCell ref="A1:G1"/>
    <mergeCell ref="F38:G38"/>
    <mergeCell ref="B63:G63"/>
    <mergeCell ref="A69:G69"/>
    <mergeCell ref="E49:F49"/>
    <mergeCell ref="B62:G62"/>
    <mergeCell ref="A37:G37"/>
    <mergeCell ref="F43:G43"/>
    <mergeCell ref="F39:G39"/>
    <mergeCell ref="A66:G66"/>
    <mergeCell ref="E54:F54"/>
    <mergeCell ref="D5:E5"/>
    <mergeCell ref="A2:G2"/>
    <mergeCell ref="E53:F53"/>
    <mergeCell ref="E56:F56"/>
    <mergeCell ref="A47:G47"/>
    <mergeCell ref="F44:G44"/>
    <mergeCell ref="D4:G4"/>
  </mergeCells>
  <conditionalFormatting sqref="E10:E35">
    <cfRule type="expression" priority="1" dxfId="0">
      <formula>$E10="○"</formula>
    </cfRule>
    <cfRule type="expression" priority="2" dxfId="1">
      <formula>$E10="×"</formula>
    </cfRule>
  </conditionalFormatting>
  <conditionalFormatting sqref="F10:F35">
    <cfRule type="expression" priority="3" dxfId="0">
      <formula>$F10="완료"</formula>
    </cfRule>
    <cfRule type="expression" priority="4" dxfId="2">
      <formula>$F10="지남"</formula>
    </cfRule>
    <cfRule type="expression" priority="5" dxfId="3">
      <formula>$F10="오늘"</formula>
    </cfRule>
  </conditionalFormatting>
  <conditionalFormatting sqref="E39:E45">
    <cfRule type="dataBar" priority="6">
      <dataBar>
        <cfvo type="num" val="0"/>
        <cfvo type="num" val="1"/>
        <color rgb="008BC7A0"/>
      </dataBar>
    </cfRule>
  </conditionalFormatting>
  <conditionalFormatting sqref="E49:F55">
    <cfRule type="expression" priority="7" dxfId="2">
      <formula>AND(ISNUMBER($E49),$E49&lt;0)</formula>
    </cfRule>
  </conditionalFormatting>
  <conditionalFormatting sqref="G56">
    <cfRule type="expression" priority="8" dxfId="2">
      <formula>$G$56="예산 초과"</formula>
    </cfRule>
  </conditionalFormatting>
  <dataValidations count="3">
    <dataValidation sqref="A10:A35" showDropDown="0" showInputMessage="1" showErrorMessage="0" allowBlank="1" prompt="단계" type="list">
      <formula1>"D-14,D-7,D-3,D-1,당일,종료 후"</formula1>
    </dataValidation>
    <dataValidation sqref="E10:E35" showDropDown="0" showInputMessage="1" showErrorMessage="0" allowBlank="1" prompt="끝났으면 ○" type="list">
      <formula1>"○,×"</formula1>
    </dataValidation>
    <dataValidation sqref="A49:A55" showDropDown="0" showInputMessage="1" showErrorMessage="0" allowBlank="1" prompt="비용 분류" type="list">
      <formula1>"장소,재료 · 상품,인쇄 · 홍보,집기 · 장비,인건비,기타"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2026-10-11T06:46:56Z</dcterms:created>
  <dcterms:modified xmlns:dcterms="http://purl.org/dc/terms/" xmlns:xsi="http://www.w3.org/2001/XMLSchema-instance" xsi:type="dcterms:W3CDTF">2026-10-11T06:46:56Z</dcterms:modified>
</cp:coreProperties>
</file>