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프로젝트 기획서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,##0&quot;원&quot;"/>
    <numFmt numFmtId="166" formatCode="m/d"/>
    <numFmt numFmtId="167" formatCode="mm-dd"/>
    <numFmt numFmtId="168" formatCode="0&quot;일&quot;"/>
  </numFmts>
  <fonts count="13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b val="1"/>
      <color rgb="001F2A1F"/>
      <sz val="11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color rgb="001F2A1F"/>
      <sz val="9"/>
    </font>
    <font>
      <name val="맑은 고딕"/>
      <b val="1"/>
      <color rgb="00FFFFFF"/>
      <sz val="10"/>
    </font>
    <font>
      <name val="맑은 고딕"/>
      <b val="1"/>
      <color rgb="00FFFFFF"/>
      <sz val="7"/>
    </font>
    <font>
      <name val="맑은 고딕"/>
      <color rgb="001F2A1F"/>
      <sz val="8"/>
    </font>
    <font>
      <name val="맑은 고딕"/>
      <b val="1"/>
      <color rgb="002F7D4F"/>
      <sz val="10"/>
    </font>
    <font>
      <name val="맑은 고딕"/>
      <b val="1"/>
      <color rgb="001F2A1F"/>
      <sz val="9"/>
    </font>
  </fonts>
  <fills count="6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  <fill>
      <patternFill patternType="solid">
        <fgColor rgb="00FCE8E6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5" fillId="0" borderId="2" applyAlignment="1" pivotButton="0" quotePrefix="0" xfId="0">
      <alignment horizontal="left" vertical="center" wrapText="1"/>
    </xf>
    <xf numFmtId="164" fontId="5" fillId="0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5" fontId="5" fillId="0" borderId="2" applyAlignment="1" pivotButton="0" quotePrefix="0" xfId="0">
      <alignment horizontal="right" vertical="center"/>
    </xf>
    <xf numFmtId="0" fontId="3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top" wrapText="1"/>
    </xf>
    <xf numFmtId="0" fontId="6" fillId="4" borderId="0" applyAlignment="1" pivotButton="0" quotePrefix="0" xfId="0">
      <alignment horizontal="left" vertical="center" wrapText="1"/>
    </xf>
    <xf numFmtId="0" fontId="3" fillId="5" borderId="2" applyAlignment="1" pivotButton="0" quotePrefix="0" xfId="0">
      <alignment horizontal="center" vertical="center" wrapText="1"/>
    </xf>
    <xf numFmtId="0" fontId="0" fillId="5" borderId="2" pivotButton="0" quotePrefix="0" xfId="0"/>
    <xf numFmtId="0" fontId="7" fillId="0" borderId="2" applyAlignment="1" pivotButton="0" quotePrefix="0" xfId="0">
      <alignment horizontal="left" vertical="top" wrapText="1"/>
    </xf>
    <xf numFmtId="0" fontId="8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5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166" fontId="9" fillId="4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167" fontId="7" fillId="0" borderId="2" applyAlignment="1" pivotButton="0" quotePrefix="0" xfId="0">
      <alignment horizontal="center" vertical="center" wrapText="1"/>
    </xf>
    <xf numFmtId="168" fontId="7" fillId="3" borderId="2" applyAlignment="1" pivotButton="0" quotePrefix="0" xfId="0">
      <alignment horizontal="center" vertical="center" wrapText="1"/>
    </xf>
    <xf numFmtId="0" fontId="10" fillId="3" borderId="2" applyAlignment="1" pivotButton="0" quotePrefix="0" xfId="0">
      <alignment horizontal="center" vertical="center" wrapText="1"/>
    </xf>
    <xf numFmtId="9" fontId="11" fillId="3" borderId="2" applyAlignment="1" pivotButton="0" quotePrefix="0" xfId="0">
      <alignment horizontal="center" vertical="center" wrapText="1"/>
    </xf>
    <xf numFmtId="9" fontId="3" fillId="3" borderId="2" applyAlignment="1" pivotButton="0" quotePrefix="0" xfId="0">
      <alignment horizontal="center" vertical="center" wrapText="1"/>
    </xf>
    <xf numFmtId="0" fontId="12" fillId="3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11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0">
    <dxf>
      <font>
        <name val="맑은 고딕"/>
        <b val="1"/>
        <color rgb="001F2A1F"/>
      </font>
      <fill>
        <patternFill patternType="solid">
          <fgColor rgb="00F2C94C"/>
        </patternFill>
      </fill>
    </dxf>
    <dxf>
      <font>
        <name val="맑은 고딕"/>
        <b val="1"/>
        <color rgb="002F7D4F"/>
      </font>
      <fill>
        <patternFill patternType="solid">
          <fgColor rgb="00DCEFE2"/>
        </patternFill>
      </fill>
    </dxf>
    <dxf>
      <fill>
        <patternFill patternType="solid">
          <fgColor rgb="00FFF4CC"/>
        </patternFill>
      </fill>
    </dxf>
    <dxf>
      <fill>
        <patternFill patternType="solid">
          <fgColor rgb="00ECECEC"/>
        </patternFill>
      </fill>
    </dxf>
    <dxf>
      <font>
        <name val="맑은 고딕"/>
        <color rgb="008BC7A0"/>
      </font>
      <fill>
        <patternFill patternType="solid">
          <fgColor rgb="008BC7A0"/>
        </patternFill>
      </fill>
    </dxf>
    <dxf>
      <font>
        <name val="맑은 고딕"/>
        <color rgb="002F7D4F"/>
      </font>
      <fill>
        <patternFill patternType="solid">
          <fgColor rgb="002F7D4F"/>
        </patternFill>
      </fill>
    </dxf>
    <dxf>
      <font>
        <name val="맑은 고딕"/>
        <b val="1"/>
        <color rgb="00B3261E"/>
      </font>
      <fill>
        <patternFill patternType="solid">
          <fgColor rgb="00FFF4CC"/>
        </patternFill>
      </fill>
    </dxf>
    <dxf>
      <font>
        <name val="맑은 고딕"/>
        <b val="1"/>
        <color rgb="00B3261E"/>
      </font>
      <fill>
        <patternFill patternType="solid">
          <fgColor rgb="00FCE8E6"/>
        </patternFill>
      </fill>
    </dxf>
    <dxf>
      <font>
        <name val="맑은 고딕"/>
        <b val="1"/>
      </font>
      <fill>
        <patternFill patternType="solid">
          <fgColor rgb="00FFF4CC"/>
        </patternFill>
      </fill>
    </dxf>
    <dxf>
      <fill>
        <patternFill patternType="solid">
          <fgColor rgb="00DCEF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5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0" customWidth="1" min="3" max="3"/>
    <col width="11" customWidth="1" min="4" max="4"/>
    <col width="11" customWidth="1" min="5" max="5"/>
    <col width="7" customWidth="1" min="6" max="6"/>
    <col width="10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</cols>
  <sheetData>
    <row r="1" ht="34" customHeight="1">
      <c r="A1" s="1" t="inlineStr">
        <is>
          <t>프로젝트 기획서</t>
        </is>
      </c>
    </row>
    <row r="2">
      <c r="A2" s="2" t="inlineStr">
        <is>
          <t>목표 · 범위 · 일정(간트) · 역할 · 위험을 한 장에 — 작업 기간을 넣으면 주차 칸에 막대가 자동으로 칠해집니다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</row>
    <row r="4" ht="26" customHeight="1">
      <c r="A4" s="4" t="inlineStr">
        <is>
          <t>프로젝트 이름</t>
        </is>
      </c>
      <c r="B4" s="5" t="n"/>
      <c r="C4" s="6" t="n"/>
      <c r="D4" s="7" t="n"/>
      <c r="E4" s="7" t="n"/>
      <c r="F4" s="7" t="n"/>
      <c r="G4" s="7" t="n"/>
      <c r="H4" s="4" t="inlineStr">
        <is>
          <t>책임자</t>
        </is>
      </c>
      <c r="I4" s="5" t="n"/>
      <c r="J4" s="5" t="n"/>
      <c r="K4" s="5" t="n"/>
      <c r="L4" s="8" t="n"/>
      <c r="M4" s="7" t="n"/>
      <c r="N4" s="7" t="n"/>
      <c r="O4" s="7" t="n"/>
      <c r="P4" s="7" t="n"/>
      <c r="Q4" s="7" t="n"/>
      <c r="R4" s="7" t="n"/>
      <c r="S4" s="7" t="n"/>
    </row>
    <row r="5" ht="24" customHeight="1">
      <c r="A5" s="4" t="inlineStr">
        <is>
          <t>시작일</t>
        </is>
      </c>
      <c r="B5" s="5" t="n"/>
      <c r="C5" s="9" t="n"/>
      <c r="D5" s="7" t="n"/>
      <c r="E5" s="4" t="inlineStr">
        <is>
          <t>종료 목표일</t>
        </is>
      </c>
      <c r="F5" s="9" t="n"/>
      <c r="G5" s="7" t="n"/>
      <c r="H5" s="4" t="inlineStr">
        <is>
          <t>전체 기간</t>
        </is>
      </c>
      <c r="I5" s="5" t="n"/>
      <c r="J5" s="5" t="n"/>
      <c r="K5" s="5" t="n"/>
      <c r="L5" s="10">
        <f>IF(OR(C5="",F5=""),"",F5-C5+1&amp;"일 (약 "&amp;ROUNDUP((F5-C5+1)/7,0)&amp;"주)")</f>
        <v/>
      </c>
      <c r="M5" s="11" t="n"/>
      <c r="N5" s="11" t="n"/>
      <c r="O5" s="11" t="n"/>
      <c r="P5" s="11" t="n"/>
      <c r="Q5" s="11" t="n"/>
      <c r="R5" s="11" t="n"/>
      <c r="S5" s="11" t="n"/>
    </row>
    <row r="6" ht="26" customHeight="1">
      <c r="A6" s="4" t="inlineStr">
        <is>
          <t>예산</t>
        </is>
      </c>
      <c r="B6" s="5" t="n"/>
      <c r="C6" s="12" t="n"/>
      <c r="D6" s="7" t="n"/>
      <c r="E6" s="4" t="inlineStr">
        <is>
          <t>목표 한 줄</t>
        </is>
      </c>
      <c r="F6" s="13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</row>
    <row r="7" ht="36" customHeight="1">
      <c r="A7" s="4" t="inlineStr">
        <is>
          <t>배경 (왜 하나)</t>
        </is>
      </c>
      <c r="B7" s="5" t="n"/>
      <c r="C7" s="14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</row>
    <row r="9" ht="22" customHeight="1">
      <c r="A9" s="15" t="inlineStr">
        <is>
          <t>1. 범위 — 하지 않는 것도 적어야 범위가 좁혀집니다</t>
        </is>
      </c>
    </row>
    <row r="10" ht="22" customHeight="1">
      <c r="A10" s="4" t="inlineStr">
        <is>
          <t>○ 하는 것 (범위 안)</t>
        </is>
      </c>
      <c r="B10" s="5" t="n"/>
      <c r="C10" s="5" t="n"/>
      <c r="D10" s="5" t="n"/>
      <c r="E10" s="5" t="n"/>
      <c r="F10" s="5" t="n"/>
      <c r="G10" s="5" t="n"/>
      <c r="H10" s="16" t="inlineStr">
        <is>
          <t>× 하지 않는 것 (범위 밖)</t>
        </is>
      </c>
      <c r="I10" s="17" t="n"/>
      <c r="J10" s="17" t="n"/>
      <c r="K10" s="17" t="n"/>
      <c r="L10" s="17" t="n"/>
      <c r="M10" s="17" t="n"/>
      <c r="N10" s="17" t="n"/>
      <c r="O10" s="17" t="n"/>
      <c r="P10" s="17" t="n"/>
      <c r="Q10" s="17" t="n"/>
      <c r="R10" s="17" t="n"/>
      <c r="S10" s="17" t="n"/>
    </row>
    <row r="11" ht="64" customHeight="1">
      <c r="A11" s="18" t="n"/>
      <c r="B11" s="7" t="n"/>
      <c r="C11" s="7" t="n"/>
      <c r="D11" s="7" t="n"/>
      <c r="E11" s="7" t="n"/>
      <c r="F11" s="7" t="n"/>
      <c r="G11" s="7" t="n"/>
      <c r="H11" s="18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</row>
    <row r="13" ht="22" customHeight="1">
      <c r="A13" s="15" t="inlineStr">
        <is>
          <t>2. 성공 기준 — 숫자로</t>
        </is>
      </c>
    </row>
    <row r="14" ht="24" customHeight="1">
      <c r="A14" s="19" t="inlineStr">
        <is>
          <t>번호</t>
        </is>
      </c>
      <c r="B14" s="19" t="inlineStr">
        <is>
          <t>지표</t>
        </is>
      </c>
      <c r="C14" s="19" t="inlineStr">
        <is>
          <t>현재</t>
        </is>
      </c>
      <c r="D14" s="20" t="n"/>
      <c r="E14" s="19" t="inlineStr">
        <is>
          <t>목표</t>
        </is>
      </c>
      <c r="F14" s="20" t="n"/>
      <c r="G14" s="19" t="inlineStr">
        <is>
          <t>측정 시점</t>
        </is>
      </c>
      <c r="H14" s="19" t="inlineStr">
        <is>
          <t>측정 방법</t>
        </is>
      </c>
      <c r="I14" s="20" t="n"/>
      <c r="J14" s="20" t="n"/>
      <c r="K14" s="20" t="n"/>
      <c r="L14" s="20" t="n"/>
      <c r="M14" s="20" t="n"/>
      <c r="N14" s="20" t="n"/>
      <c r="O14" s="20" t="n"/>
      <c r="P14" s="20" t="n"/>
      <c r="Q14" s="20" t="n"/>
      <c r="R14" s="20" t="n"/>
      <c r="S14" s="20" t="n"/>
    </row>
    <row r="15" ht="22" customHeight="1">
      <c r="A15" s="21" t="n">
        <v>1</v>
      </c>
      <c r="B15" s="8" t="n"/>
      <c r="C15" s="21" t="n"/>
      <c r="D15" s="7" t="n"/>
      <c r="E15" s="21" t="n"/>
      <c r="F15" s="7" t="n"/>
      <c r="G15" s="9" t="n"/>
      <c r="H15" s="22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</row>
    <row r="16" ht="22" customHeight="1">
      <c r="A16" s="21" t="n">
        <v>2</v>
      </c>
      <c r="B16" s="8" t="n"/>
      <c r="C16" s="21" t="n"/>
      <c r="D16" s="7" t="n"/>
      <c r="E16" s="21" t="n"/>
      <c r="F16" s="7" t="n"/>
      <c r="G16" s="9" t="n"/>
      <c r="H16" s="22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</row>
    <row r="17" ht="22" customHeight="1">
      <c r="A17" s="21" t="n">
        <v>3</v>
      </c>
      <c r="B17" s="8" t="n"/>
      <c r="C17" s="21" t="n"/>
      <c r="D17" s="7" t="n"/>
      <c r="E17" s="21" t="n"/>
      <c r="F17" s="7" t="n"/>
      <c r="G17" s="9" t="n"/>
      <c r="H17" s="22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</row>
    <row r="19" ht="22" customHeight="1">
      <c r="A19" s="15" t="inlineStr">
        <is>
          <t>3. 일정 — 주차 칸은 시작~종료 기간에 맞춰 자동 표시 (오늘이 든 주는 노란 머리)</t>
        </is>
      </c>
    </row>
    <row r="20" ht="26" customHeight="1">
      <c r="A20" s="19" t="inlineStr">
        <is>
          <t>번호</t>
        </is>
      </c>
      <c r="B20" s="19" t="inlineStr">
        <is>
          <t>작업 · 단계</t>
        </is>
      </c>
      <c r="C20" s="19" t="inlineStr">
        <is>
          <t>담당</t>
        </is>
      </c>
      <c r="D20" s="19" t="inlineStr">
        <is>
          <t>시작</t>
        </is>
      </c>
      <c r="E20" s="19" t="inlineStr">
        <is>
          <t>종료</t>
        </is>
      </c>
      <c r="F20" s="19" t="inlineStr">
        <is>
          <t>기간</t>
        </is>
      </c>
      <c r="G20" s="19" t="inlineStr">
        <is>
          <t>상태</t>
        </is>
      </c>
      <c r="H20" s="23">
        <f>IF($C$5="","",$C$5-WEEKDAY($C$5,2)+1+0)</f>
        <v/>
      </c>
      <c r="I20" s="23">
        <f>IF($C$5="","",$C$5-WEEKDAY($C$5,2)+1+7)</f>
        <v/>
      </c>
      <c r="J20" s="23">
        <f>IF($C$5="","",$C$5-WEEKDAY($C$5,2)+1+14)</f>
        <v/>
      </c>
      <c r="K20" s="23">
        <f>IF($C$5="","",$C$5-WEEKDAY($C$5,2)+1+21)</f>
        <v/>
      </c>
      <c r="L20" s="23">
        <f>IF($C$5="","",$C$5-WEEKDAY($C$5,2)+1+28)</f>
        <v/>
      </c>
      <c r="M20" s="23">
        <f>IF($C$5="","",$C$5-WEEKDAY($C$5,2)+1+35)</f>
        <v/>
      </c>
      <c r="N20" s="23">
        <f>IF($C$5="","",$C$5-WEEKDAY($C$5,2)+1+42)</f>
        <v/>
      </c>
      <c r="O20" s="23">
        <f>IF($C$5="","",$C$5-WEEKDAY($C$5,2)+1+49)</f>
        <v/>
      </c>
      <c r="P20" s="23">
        <f>IF($C$5="","",$C$5-WEEKDAY($C$5,2)+1+56)</f>
        <v/>
      </c>
      <c r="Q20" s="23">
        <f>IF($C$5="","",$C$5-WEEKDAY($C$5,2)+1+63)</f>
        <v/>
      </c>
      <c r="R20" s="23">
        <f>IF($C$5="","",$C$5-WEEKDAY($C$5,2)+1+70)</f>
        <v/>
      </c>
      <c r="S20" s="23">
        <f>IF($C$5="","",$C$5-WEEKDAY($C$5,2)+1+77)</f>
        <v/>
      </c>
    </row>
    <row r="21" ht="20" customHeight="1">
      <c r="A21" s="21" t="n">
        <v>1</v>
      </c>
      <c r="B21" s="22" t="n"/>
      <c r="C21" s="24" t="n"/>
      <c r="D21" s="25" t="n"/>
      <c r="E21" s="25" t="n"/>
      <c r="F21" s="26">
        <f>IF(OR(D21="",E21=""),"",E21-D21+1)</f>
        <v/>
      </c>
      <c r="G21" s="24" t="n"/>
      <c r="H21" s="27">
        <f>IF(OR($D21="",$E21="",H$20=""),"",IF(AND($D21&lt;=H$20+6,$E21&gt;=H$20),"■",""))</f>
        <v/>
      </c>
      <c r="I21" s="27">
        <f>IF(OR($D21="",$E21="",I$20=""),"",IF(AND($D21&lt;=I$20+6,$E21&gt;=I$20),"■",""))</f>
        <v/>
      </c>
      <c r="J21" s="27">
        <f>IF(OR($D21="",$E21="",J$20=""),"",IF(AND($D21&lt;=J$20+6,$E21&gt;=J$20),"■",""))</f>
        <v/>
      </c>
      <c r="K21" s="27">
        <f>IF(OR($D21="",$E21="",K$20=""),"",IF(AND($D21&lt;=K$20+6,$E21&gt;=K$20),"■",""))</f>
        <v/>
      </c>
      <c r="L21" s="27">
        <f>IF(OR($D21="",$E21="",L$20=""),"",IF(AND($D21&lt;=L$20+6,$E21&gt;=L$20),"■",""))</f>
        <v/>
      </c>
      <c r="M21" s="27">
        <f>IF(OR($D21="",$E21="",M$20=""),"",IF(AND($D21&lt;=M$20+6,$E21&gt;=M$20),"■",""))</f>
        <v/>
      </c>
      <c r="N21" s="27">
        <f>IF(OR($D21="",$E21="",N$20=""),"",IF(AND($D21&lt;=N$20+6,$E21&gt;=N$20),"■",""))</f>
        <v/>
      </c>
      <c r="O21" s="27">
        <f>IF(OR($D21="",$E21="",O$20=""),"",IF(AND($D21&lt;=O$20+6,$E21&gt;=O$20),"■",""))</f>
        <v/>
      </c>
      <c r="P21" s="27">
        <f>IF(OR($D21="",$E21="",P$20=""),"",IF(AND($D21&lt;=P$20+6,$E21&gt;=P$20),"■",""))</f>
        <v/>
      </c>
      <c r="Q21" s="27">
        <f>IF(OR($D21="",$E21="",Q$20=""),"",IF(AND($D21&lt;=Q$20+6,$E21&gt;=Q$20),"■",""))</f>
        <v/>
      </c>
      <c r="R21" s="27">
        <f>IF(OR($D21="",$E21="",R$20=""),"",IF(AND($D21&lt;=R$20+6,$E21&gt;=R$20),"■",""))</f>
        <v/>
      </c>
      <c r="S21" s="27">
        <f>IF(OR($D21="",$E21="",S$20=""),"",IF(AND($D21&lt;=S$20+6,$E21&gt;=S$20),"■",""))</f>
        <v/>
      </c>
    </row>
    <row r="22" ht="20" customHeight="1">
      <c r="A22" s="21" t="n">
        <v>2</v>
      </c>
      <c r="B22" s="22" t="n"/>
      <c r="C22" s="24" t="n"/>
      <c r="D22" s="25" t="n"/>
      <c r="E22" s="25" t="n"/>
      <c r="F22" s="26">
        <f>IF(OR(D22="",E22=""),"",E22-D22+1)</f>
        <v/>
      </c>
      <c r="G22" s="24" t="n"/>
      <c r="H22" s="27">
        <f>IF(OR($D22="",$E22="",H$20=""),"",IF(AND($D22&lt;=H$20+6,$E22&gt;=H$20),"■",""))</f>
        <v/>
      </c>
      <c r="I22" s="27">
        <f>IF(OR($D22="",$E22="",I$20=""),"",IF(AND($D22&lt;=I$20+6,$E22&gt;=I$20),"■",""))</f>
        <v/>
      </c>
      <c r="J22" s="27">
        <f>IF(OR($D22="",$E22="",J$20=""),"",IF(AND($D22&lt;=J$20+6,$E22&gt;=J$20),"■",""))</f>
        <v/>
      </c>
      <c r="K22" s="27">
        <f>IF(OR($D22="",$E22="",K$20=""),"",IF(AND($D22&lt;=K$20+6,$E22&gt;=K$20),"■",""))</f>
        <v/>
      </c>
      <c r="L22" s="27">
        <f>IF(OR($D22="",$E22="",L$20=""),"",IF(AND($D22&lt;=L$20+6,$E22&gt;=L$20),"■",""))</f>
        <v/>
      </c>
      <c r="M22" s="27">
        <f>IF(OR($D22="",$E22="",M$20=""),"",IF(AND($D22&lt;=M$20+6,$E22&gt;=M$20),"■",""))</f>
        <v/>
      </c>
      <c r="N22" s="27">
        <f>IF(OR($D22="",$E22="",N$20=""),"",IF(AND($D22&lt;=N$20+6,$E22&gt;=N$20),"■",""))</f>
        <v/>
      </c>
      <c r="O22" s="27">
        <f>IF(OR($D22="",$E22="",O$20=""),"",IF(AND($D22&lt;=O$20+6,$E22&gt;=O$20),"■",""))</f>
        <v/>
      </c>
      <c r="P22" s="27">
        <f>IF(OR($D22="",$E22="",P$20=""),"",IF(AND($D22&lt;=P$20+6,$E22&gt;=P$20),"■",""))</f>
        <v/>
      </c>
      <c r="Q22" s="27">
        <f>IF(OR($D22="",$E22="",Q$20=""),"",IF(AND($D22&lt;=Q$20+6,$E22&gt;=Q$20),"■",""))</f>
        <v/>
      </c>
      <c r="R22" s="27">
        <f>IF(OR($D22="",$E22="",R$20=""),"",IF(AND($D22&lt;=R$20+6,$E22&gt;=R$20),"■",""))</f>
        <v/>
      </c>
      <c r="S22" s="27">
        <f>IF(OR($D22="",$E22="",S$20=""),"",IF(AND($D22&lt;=S$20+6,$E22&gt;=S$20),"■",""))</f>
        <v/>
      </c>
    </row>
    <row r="23" ht="20" customHeight="1">
      <c r="A23" s="21" t="n">
        <v>3</v>
      </c>
      <c r="B23" s="22" t="n"/>
      <c r="C23" s="24" t="n"/>
      <c r="D23" s="25" t="n"/>
      <c r="E23" s="25" t="n"/>
      <c r="F23" s="26">
        <f>IF(OR(D23="",E23=""),"",E23-D23+1)</f>
        <v/>
      </c>
      <c r="G23" s="24" t="n"/>
      <c r="H23" s="27">
        <f>IF(OR($D23="",$E23="",H$20=""),"",IF(AND($D23&lt;=H$20+6,$E23&gt;=H$20),"■",""))</f>
        <v/>
      </c>
      <c r="I23" s="27">
        <f>IF(OR($D23="",$E23="",I$20=""),"",IF(AND($D23&lt;=I$20+6,$E23&gt;=I$20),"■",""))</f>
        <v/>
      </c>
      <c r="J23" s="27">
        <f>IF(OR($D23="",$E23="",J$20=""),"",IF(AND($D23&lt;=J$20+6,$E23&gt;=J$20),"■",""))</f>
        <v/>
      </c>
      <c r="K23" s="27">
        <f>IF(OR($D23="",$E23="",K$20=""),"",IF(AND($D23&lt;=K$20+6,$E23&gt;=K$20),"■",""))</f>
        <v/>
      </c>
      <c r="L23" s="27">
        <f>IF(OR($D23="",$E23="",L$20=""),"",IF(AND($D23&lt;=L$20+6,$E23&gt;=L$20),"■",""))</f>
        <v/>
      </c>
      <c r="M23" s="27">
        <f>IF(OR($D23="",$E23="",M$20=""),"",IF(AND($D23&lt;=M$20+6,$E23&gt;=M$20),"■",""))</f>
        <v/>
      </c>
      <c r="N23" s="27">
        <f>IF(OR($D23="",$E23="",N$20=""),"",IF(AND($D23&lt;=N$20+6,$E23&gt;=N$20),"■",""))</f>
        <v/>
      </c>
      <c r="O23" s="27">
        <f>IF(OR($D23="",$E23="",O$20=""),"",IF(AND($D23&lt;=O$20+6,$E23&gt;=O$20),"■",""))</f>
        <v/>
      </c>
      <c r="P23" s="27">
        <f>IF(OR($D23="",$E23="",P$20=""),"",IF(AND($D23&lt;=P$20+6,$E23&gt;=P$20),"■",""))</f>
        <v/>
      </c>
      <c r="Q23" s="27">
        <f>IF(OR($D23="",$E23="",Q$20=""),"",IF(AND($D23&lt;=Q$20+6,$E23&gt;=Q$20),"■",""))</f>
        <v/>
      </c>
      <c r="R23" s="27">
        <f>IF(OR($D23="",$E23="",R$20=""),"",IF(AND($D23&lt;=R$20+6,$E23&gt;=R$20),"■",""))</f>
        <v/>
      </c>
      <c r="S23" s="27">
        <f>IF(OR($D23="",$E23="",S$20=""),"",IF(AND($D23&lt;=S$20+6,$E23&gt;=S$20),"■",""))</f>
        <v/>
      </c>
    </row>
    <row r="24" ht="20" customHeight="1">
      <c r="A24" s="21" t="n">
        <v>4</v>
      </c>
      <c r="B24" s="22" t="n"/>
      <c r="C24" s="24" t="n"/>
      <c r="D24" s="25" t="n"/>
      <c r="E24" s="25" t="n"/>
      <c r="F24" s="26">
        <f>IF(OR(D24="",E24=""),"",E24-D24+1)</f>
        <v/>
      </c>
      <c r="G24" s="24" t="n"/>
      <c r="H24" s="27">
        <f>IF(OR($D24="",$E24="",H$20=""),"",IF(AND($D24&lt;=H$20+6,$E24&gt;=H$20),"■",""))</f>
        <v/>
      </c>
      <c r="I24" s="27">
        <f>IF(OR($D24="",$E24="",I$20=""),"",IF(AND($D24&lt;=I$20+6,$E24&gt;=I$20),"■",""))</f>
        <v/>
      </c>
      <c r="J24" s="27">
        <f>IF(OR($D24="",$E24="",J$20=""),"",IF(AND($D24&lt;=J$20+6,$E24&gt;=J$20),"■",""))</f>
        <v/>
      </c>
      <c r="K24" s="27">
        <f>IF(OR($D24="",$E24="",K$20=""),"",IF(AND($D24&lt;=K$20+6,$E24&gt;=K$20),"■",""))</f>
        <v/>
      </c>
      <c r="L24" s="27">
        <f>IF(OR($D24="",$E24="",L$20=""),"",IF(AND($D24&lt;=L$20+6,$E24&gt;=L$20),"■",""))</f>
        <v/>
      </c>
      <c r="M24" s="27">
        <f>IF(OR($D24="",$E24="",M$20=""),"",IF(AND($D24&lt;=M$20+6,$E24&gt;=M$20),"■",""))</f>
        <v/>
      </c>
      <c r="N24" s="27">
        <f>IF(OR($D24="",$E24="",N$20=""),"",IF(AND($D24&lt;=N$20+6,$E24&gt;=N$20),"■",""))</f>
        <v/>
      </c>
      <c r="O24" s="27">
        <f>IF(OR($D24="",$E24="",O$20=""),"",IF(AND($D24&lt;=O$20+6,$E24&gt;=O$20),"■",""))</f>
        <v/>
      </c>
      <c r="P24" s="27">
        <f>IF(OR($D24="",$E24="",P$20=""),"",IF(AND($D24&lt;=P$20+6,$E24&gt;=P$20),"■",""))</f>
        <v/>
      </c>
      <c r="Q24" s="27">
        <f>IF(OR($D24="",$E24="",Q$20=""),"",IF(AND($D24&lt;=Q$20+6,$E24&gt;=Q$20),"■",""))</f>
        <v/>
      </c>
      <c r="R24" s="27">
        <f>IF(OR($D24="",$E24="",R$20=""),"",IF(AND($D24&lt;=R$20+6,$E24&gt;=R$20),"■",""))</f>
        <v/>
      </c>
      <c r="S24" s="27">
        <f>IF(OR($D24="",$E24="",S$20=""),"",IF(AND($D24&lt;=S$20+6,$E24&gt;=S$20),"■",""))</f>
        <v/>
      </c>
    </row>
    <row r="25" ht="20" customHeight="1">
      <c r="A25" s="21" t="n">
        <v>5</v>
      </c>
      <c r="B25" s="22" t="n"/>
      <c r="C25" s="24" t="n"/>
      <c r="D25" s="25" t="n"/>
      <c r="E25" s="25" t="n"/>
      <c r="F25" s="26">
        <f>IF(OR(D25="",E25=""),"",E25-D25+1)</f>
        <v/>
      </c>
      <c r="G25" s="24" t="n"/>
      <c r="H25" s="27">
        <f>IF(OR($D25="",$E25="",H$20=""),"",IF(AND($D25&lt;=H$20+6,$E25&gt;=H$20),"■",""))</f>
        <v/>
      </c>
      <c r="I25" s="27">
        <f>IF(OR($D25="",$E25="",I$20=""),"",IF(AND($D25&lt;=I$20+6,$E25&gt;=I$20),"■",""))</f>
        <v/>
      </c>
      <c r="J25" s="27">
        <f>IF(OR($D25="",$E25="",J$20=""),"",IF(AND($D25&lt;=J$20+6,$E25&gt;=J$20),"■",""))</f>
        <v/>
      </c>
      <c r="K25" s="27">
        <f>IF(OR($D25="",$E25="",K$20=""),"",IF(AND($D25&lt;=K$20+6,$E25&gt;=K$20),"■",""))</f>
        <v/>
      </c>
      <c r="L25" s="27">
        <f>IF(OR($D25="",$E25="",L$20=""),"",IF(AND($D25&lt;=L$20+6,$E25&gt;=L$20),"■",""))</f>
        <v/>
      </c>
      <c r="M25" s="27">
        <f>IF(OR($D25="",$E25="",M$20=""),"",IF(AND($D25&lt;=M$20+6,$E25&gt;=M$20),"■",""))</f>
        <v/>
      </c>
      <c r="N25" s="27">
        <f>IF(OR($D25="",$E25="",N$20=""),"",IF(AND($D25&lt;=N$20+6,$E25&gt;=N$20),"■",""))</f>
        <v/>
      </c>
      <c r="O25" s="27">
        <f>IF(OR($D25="",$E25="",O$20=""),"",IF(AND($D25&lt;=O$20+6,$E25&gt;=O$20),"■",""))</f>
        <v/>
      </c>
      <c r="P25" s="27">
        <f>IF(OR($D25="",$E25="",P$20=""),"",IF(AND($D25&lt;=P$20+6,$E25&gt;=P$20),"■",""))</f>
        <v/>
      </c>
      <c r="Q25" s="27">
        <f>IF(OR($D25="",$E25="",Q$20=""),"",IF(AND($D25&lt;=Q$20+6,$E25&gt;=Q$20),"■",""))</f>
        <v/>
      </c>
      <c r="R25" s="27">
        <f>IF(OR($D25="",$E25="",R$20=""),"",IF(AND($D25&lt;=R$20+6,$E25&gt;=R$20),"■",""))</f>
        <v/>
      </c>
      <c r="S25" s="27">
        <f>IF(OR($D25="",$E25="",S$20=""),"",IF(AND($D25&lt;=S$20+6,$E25&gt;=S$20),"■",""))</f>
        <v/>
      </c>
    </row>
    <row r="26" ht="20" customHeight="1">
      <c r="A26" s="21" t="n">
        <v>6</v>
      </c>
      <c r="B26" s="22" t="n"/>
      <c r="C26" s="24" t="n"/>
      <c r="D26" s="25" t="n"/>
      <c r="E26" s="25" t="n"/>
      <c r="F26" s="26">
        <f>IF(OR(D26="",E26=""),"",E26-D26+1)</f>
        <v/>
      </c>
      <c r="G26" s="24" t="n"/>
      <c r="H26" s="27">
        <f>IF(OR($D26="",$E26="",H$20=""),"",IF(AND($D26&lt;=H$20+6,$E26&gt;=H$20),"■",""))</f>
        <v/>
      </c>
      <c r="I26" s="27">
        <f>IF(OR($D26="",$E26="",I$20=""),"",IF(AND($D26&lt;=I$20+6,$E26&gt;=I$20),"■",""))</f>
        <v/>
      </c>
      <c r="J26" s="27">
        <f>IF(OR($D26="",$E26="",J$20=""),"",IF(AND($D26&lt;=J$20+6,$E26&gt;=J$20),"■",""))</f>
        <v/>
      </c>
      <c r="K26" s="27">
        <f>IF(OR($D26="",$E26="",K$20=""),"",IF(AND($D26&lt;=K$20+6,$E26&gt;=K$20),"■",""))</f>
        <v/>
      </c>
      <c r="L26" s="27">
        <f>IF(OR($D26="",$E26="",L$20=""),"",IF(AND($D26&lt;=L$20+6,$E26&gt;=L$20),"■",""))</f>
        <v/>
      </c>
      <c r="M26" s="27">
        <f>IF(OR($D26="",$E26="",M$20=""),"",IF(AND($D26&lt;=M$20+6,$E26&gt;=M$20),"■",""))</f>
        <v/>
      </c>
      <c r="N26" s="27">
        <f>IF(OR($D26="",$E26="",N$20=""),"",IF(AND($D26&lt;=N$20+6,$E26&gt;=N$20),"■",""))</f>
        <v/>
      </c>
      <c r="O26" s="27">
        <f>IF(OR($D26="",$E26="",O$20=""),"",IF(AND($D26&lt;=O$20+6,$E26&gt;=O$20),"■",""))</f>
        <v/>
      </c>
      <c r="P26" s="27">
        <f>IF(OR($D26="",$E26="",P$20=""),"",IF(AND($D26&lt;=P$20+6,$E26&gt;=P$20),"■",""))</f>
        <v/>
      </c>
      <c r="Q26" s="27">
        <f>IF(OR($D26="",$E26="",Q$20=""),"",IF(AND($D26&lt;=Q$20+6,$E26&gt;=Q$20),"■",""))</f>
        <v/>
      </c>
      <c r="R26" s="27">
        <f>IF(OR($D26="",$E26="",R$20=""),"",IF(AND($D26&lt;=R$20+6,$E26&gt;=R$20),"■",""))</f>
        <v/>
      </c>
      <c r="S26" s="27">
        <f>IF(OR($D26="",$E26="",S$20=""),"",IF(AND($D26&lt;=S$20+6,$E26&gt;=S$20),"■",""))</f>
        <v/>
      </c>
    </row>
    <row r="27" ht="20" customHeight="1">
      <c r="A27" s="21" t="n">
        <v>7</v>
      </c>
      <c r="B27" s="22" t="n"/>
      <c r="C27" s="24" t="n"/>
      <c r="D27" s="25" t="n"/>
      <c r="E27" s="25" t="n"/>
      <c r="F27" s="26">
        <f>IF(OR(D27="",E27=""),"",E27-D27+1)</f>
        <v/>
      </c>
      <c r="G27" s="24" t="n"/>
      <c r="H27" s="27">
        <f>IF(OR($D27="",$E27="",H$20=""),"",IF(AND($D27&lt;=H$20+6,$E27&gt;=H$20),"■",""))</f>
        <v/>
      </c>
      <c r="I27" s="27">
        <f>IF(OR($D27="",$E27="",I$20=""),"",IF(AND($D27&lt;=I$20+6,$E27&gt;=I$20),"■",""))</f>
        <v/>
      </c>
      <c r="J27" s="27">
        <f>IF(OR($D27="",$E27="",J$20=""),"",IF(AND($D27&lt;=J$20+6,$E27&gt;=J$20),"■",""))</f>
        <v/>
      </c>
      <c r="K27" s="27">
        <f>IF(OR($D27="",$E27="",K$20=""),"",IF(AND($D27&lt;=K$20+6,$E27&gt;=K$20),"■",""))</f>
        <v/>
      </c>
      <c r="L27" s="27">
        <f>IF(OR($D27="",$E27="",L$20=""),"",IF(AND($D27&lt;=L$20+6,$E27&gt;=L$20),"■",""))</f>
        <v/>
      </c>
      <c r="M27" s="27">
        <f>IF(OR($D27="",$E27="",M$20=""),"",IF(AND($D27&lt;=M$20+6,$E27&gt;=M$20),"■",""))</f>
        <v/>
      </c>
      <c r="N27" s="27">
        <f>IF(OR($D27="",$E27="",N$20=""),"",IF(AND($D27&lt;=N$20+6,$E27&gt;=N$20),"■",""))</f>
        <v/>
      </c>
      <c r="O27" s="27">
        <f>IF(OR($D27="",$E27="",O$20=""),"",IF(AND($D27&lt;=O$20+6,$E27&gt;=O$20),"■",""))</f>
        <v/>
      </c>
      <c r="P27" s="27">
        <f>IF(OR($D27="",$E27="",P$20=""),"",IF(AND($D27&lt;=P$20+6,$E27&gt;=P$20),"■",""))</f>
        <v/>
      </c>
      <c r="Q27" s="27">
        <f>IF(OR($D27="",$E27="",Q$20=""),"",IF(AND($D27&lt;=Q$20+6,$E27&gt;=Q$20),"■",""))</f>
        <v/>
      </c>
      <c r="R27" s="27">
        <f>IF(OR($D27="",$E27="",R$20=""),"",IF(AND($D27&lt;=R$20+6,$E27&gt;=R$20),"■",""))</f>
        <v/>
      </c>
      <c r="S27" s="27">
        <f>IF(OR($D27="",$E27="",S$20=""),"",IF(AND($D27&lt;=S$20+6,$E27&gt;=S$20),"■",""))</f>
        <v/>
      </c>
    </row>
    <row r="28" ht="20" customHeight="1">
      <c r="A28" s="21" t="n">
        <v>8</v>
      </c>
      <c r="B28" s="22" t="n"/>
      <c r="C28" s="24" t="n"/>
      <c r="D28" s="25" t="n"/>
      <c r="E28" s="25" t="n"/>
      <c r="F28" s="26">
        <f>IF(OR(D28="",E28=""),"",E28-D28+1)</f>
        <v/>
      </c>
      <c r="G28" s="24" t="n"/>
      <c r="H28" s="27">
        <f>IF(OR($D28="",$E28="",H$20=""),"",IF(AND($D28&lt;=H$20+6,$E28&gt;=H$20),"■",""))</f>
        <v/>
      </c>
      <c r="I28" s="27">
        <f>IF(OR($D28="",$E28="",I$20=""),"",IF(AND($D28&lt;=I$20+6,$E28&gt;=I$20),"■",""))</f>
        <v/>
      </c>
      <c r="J28" s="27">
        <f>IF(OR($D28="",$E28="",J$20=""),"",IF(AND($D28&lt;=J$20+6,$E28&gt;=J$20),"■",""))</f>
        <v/>
      </c>
      <c r="K28" s="27">
        <f>IF(OR($D28="",$E28="",K$20=""),"",IF(AND($D28&lt;=K$20+6,$E28&gt;=K$20),"■",""))</f>
        <v/>
      </c>
      <c r="L28" s="27">
        <f>IF(OR($D28="",$E28="",L$20=""),"",IF(AND($D28&lt;=L$20+6,$E28&gt;=L$20),"■",""))</f>
        <v/>
      </c>
      <c r="M28" s="27">
        <f>IF(OR($D28="",$E28="",M$20=""),"",IF(AND($D28&lt;=M$20+6,$E28&gt;=M$20),"■",""))</f>
        <v/>
      </c>
      <c r="N28" s="27">
        <f>IF(OR($D28="",$E28="",N$20=""),"",IF(AND($D28&lt;=N$20+6,$E28&gt;=N$20),"■",""))</f>
        <v/>
      </c>
      <c r="O28" s="27">
        <f>IF(OR($D28="",$E28="",O$20=""),"",IF(AND($D28&lt;=O$20+6,$E28&gt;=O$20),"■",""))</f>
        <v/>
      </c>
      <c r="P28" s="27">
        <f>IF(OR($D28="",$E28="",P$20=""),"",IF(AND($D28&lt;=P$20+6,$E28&gt;=P$20),"■",""))</f>
        <v/>
      </c>
      <c r="Q28" s="27">
        <f>IF(OR($D28="",$E28="",Q$20=""),"",IF(AND($D28&lt;=Q$20+6,$E28&gt;=Q$20),"■",""))</f>
        <v/>
      </c>
      <c r="R28" s="27">
        <f>IF(OR($D28="",$E28="",R$20=""),"",IF(AND($D28&lt;=R$20+6,$E28&gt;=R$20),"■",""))</f>
        <v/>
      </c>
      <c r="S28" s="27">
        <f>IF(OR($D28="",$E28="",S$20=""),"",IF(AND($D28&lt;=S$20+6,$E28&gt;=S$20),"■",""))</f>
        <v/>
      </c>
    </row>
    <row r="29" ht="20" customHeight="1">
      <c r="A29" s="21" t="n">
        <v>9</v>
      </c>
      <c r="B29" s="22" t="n"/>
      <c r="C29" s="24" t="n"/>
      <c r="D29" s="25" t="n"/>
      <c r="E29" s="25" t="n"/>
      <c r="F29" s="26">
        <f>IF(OR(D29="",E29=""),"",E29-D29+1)</f>
        <v/>
      </c>
      <c r="G29" s="24" t="n"/>
      <c r="H29" s="27">
        <f>IF(OR($D29="",$E29="",H$20=""),"",IF(AND($D29&lt;=H$20+6,$E29&gt;=H$20),"■",""))</f>
        <v/>
      </c>
      <c r="I29" s="27">
        <f>IF(OR($D29="",$E29="",I$20=""),"",IF(AND($D29&lt;=I$20+6,$E29&gt;=I$20),"■",""))</f>
        <v/>
      </c>
      <c r="J29" s="27">
        <f>IF(OR($D29="",$E29="",J$20=""),"",IF(AND($D29&lt;=J$20+6,$E29&gt;=J$20),"■",""))</f>
        <v/>
      </c>
      <c r="K29" s="27">
        <f>IF(OR($D29="",$E29="",K$20=""),"",IF(AND($D29&lt;=K$20+6,$E29&gt;=K$20),"■",""))</f>
        <v/>
      </c>
      <c r="L29" s="27">
        <f>IF(OR($D29="",$E29="",L$20=""),"",IF(AND($D29&lt;=L$20+6,$E29&gt;=L$20),"■",""))</f>
        <v/>
      </c>
      <c r="M29" s="27">
        <f>IF(OR($D29="",$E29="",M$20=""),"",IF(AND($D29&lt;=M$20+6,$E29&gt;=M$20),"■",""))</f>
        <v/>
      </c>
      <c r="N29" s="27">
        <f>IF(OR($D29="",$E29="",N$20=""),"",IF(AND($D29&lt;=N$20+6,$E29&gt;=N$20),"■",""))</f>
        <v/>
      </c>
      <c r="O29" s="27">
        <f>IF(OR($D29="",$E29="",O$20=""),"",IF(AND($D29&lt;=O$20+6,$E29&gt;=O$20),"■",""))</f>
        <v/>
      </c>
      <c r="P29" s="27">
        <f>IF(OR($D29="",$E29="",P$20=""),"",IF(AND($D29&lt;=P$20+6,$E29&gt;=P$20),"■",""))</f>
        <v/>
      </c>
      <c r="Q29" s="27">
        <f>IF(OR($D29="",$E29="",Q$20=""),"",IF(AND($D29&lt;=Q$20+6,$E29&gt;=Q$20),"■",""))</f>
        <v/>
      </c>
      <c r="R29" s="27">
        <f>IF(OR($D29="",$E29="",R$20=""),"",IF(AND($D29&lt;=R$20+6,$E29&gt;=R$20),"■",""))</f>
        <v/>
      </c>
      <c r="S29" s="27">
        <f>IF(OR($D29="",$E29="",S$20=""),"",IF(AND($D29&lt;=S$20+6,$E29&gt;=S$20),"■",""))</f>
        <v/>
      </c>
    </row>
    <row r="30" ht="20" customHeight="1">
      <c r="A30" s="21" t="n">
        <v>10</v>
      </c>
      <c r="B30" s="22" t="n"/>
      <c r="C30" s="24" t="n"/>
      <c r="D30" s="25" t="n"/>
      <c r="E30" s="25" t="n"/>
      <c r="F30" s="26">
        <f>IF(OR(D30="",E30=""),"",E30-D30+1)</f>
        <v/>
      </c>
      <c r="G30" s="24" t="n"/>
      <c r="H30" s="27">
        <f>IF(OR($D30="",$E30="",H$20=""),"",IF(AND($D30&lt;=H$20+6,$E30&gt;=H$20),"■",""))</f>
        <v/>
      </c>
      <c r="I30" s="27">
        <f>IF(OR($D30="",$E30="",I$20=""),"",IF(AND($D30&lt;=I$20+6,$E30&gt;=I$20),"■",""))</f>
        <v/>
      </c>
      <c r="J30" s="27">
        <f>IF(OR($D30="",$E30="",J$20=""),"",IF(AND($D30&lt;=J$20+6,$E30&gt;=J$20),"■",""))</f>
        <v/>
      </c>
      <c r="K30" s="27">
        <f>IF(OR($D30="",$E30="",K$20=""),"",IF(AND($D30&lt;=K$20+6,$E30&gt;=K$20),"■",""))</f>
        <v/>
      </c>
      <c r="L30" s="27">
        <f>IF(OR($D30="",$E30="",L$20=""),"",IF(AND($D30&lt;=L$20+6,$E30&gt;=L$20),"■",""))</f>
        <v/>
      </c>
      <c r="M30" s="27">
        <f>IF(OR($D30="",$E30="",M$20=""),"",IF(AND($D30&lt;=M$20+6,$E30&gt;=M$20),"■",""))</f>
        <v/>
      </c>
      <c r="N30" s="27">
        <f>IF(OR($D30="",$E30="",N$20=""),"",IF(AND($D30&lt;=N$20+6,$E30&gt;=N$20),"■",""))</f>
        <v/>
      </c>
      <c r="O30" s="27">
        <f>IF(OR($D30="",$E30="",O$20=""),"",IF(AND($D30&lt;=O$20+6,$E30&gt;=O$20),"■",""))</f>
        <v/>
      </c>
      <c r="P30" s="27">
        <f>IF(OR($D30="",$E30="",P$20=""),"",IF(AND($D30&lt;=P$20+6,$E30&gt;=P$20),"■",""))</f>
        <v/>
      </c>
      <c r="Q30" s="27">
        <f>IF(OR($D30="",$E30="",Q$20=""),"",IF(AND($D30&lt;=Q$20+6,$E30&gt;=Q$20),"■",""))</f>
        <v/>
      </c>
      <c r="R30" s="27">
        <f>IF(OR($D30="",$E30="",R$20=""),"",IF(AND($D30&lt;=R$20+6,$E30&gt;=R$20),"■",""))</f>
        <v/>
      </c>
      <c r="S30" s="27">
        <f>IF(OR($D30="",$E30="",S$20=""),"",IF(AND($D30&lt;=S$20+6,$E30&gt;=S$20),"■",""))</f>
        <v/>
      </c>
    </row>
    <row r="31" ht="20" customHeight="1">
      <c r="A31" s="21" t="n">
        <v>11</v>
      </c>
      <c r="B31" s="22" t="n"/>
      <c r="C31" s="24" t="n"/>
      <c r="D31" s="25" t="n"/>
      <c r="E31" s="25" t="n"/>
      <c r="F31" s="26">
        <f>IF(OR(D31="",E31=""),"",E31-D31+1)</f>
        <v/>
      </c>
      <c r="G31" s="24" t="n"/>
      <c r="H31" s="27">
        <f>IF(OR($D31="",$E31="",H$20=""),"",IF(AND($D31&lt;=H$20+6,$E31&gt;=H$20),"■",""))</f>
        <v/>
      </c>
      <c r="I31" s="27">
        <f>IF(OR($D31="",$E31="",I$20=""),"",IF(AND($D31&lt;=I$20+6,$E31&gt;=I$20),"■",""))</f>
        <v/>
      </c>
      <c r="J31" s="27">
        <f>IF(OR($D31="",$E31="",J$20=""),"",IF(AND($D31&lt;=J$20+6,$E31&gt;=J$20),"■",""))</f>
        <v/>
      </c>
      <c r="K31" s="27">
        <f>IF(OR($D31="",$E31="",K$20=""),"",IF(AND($D31&lt;=K$20+6,$E31&gt;=K$20),"■",""))</f>
        <v/>
      </c>
      <c r="L31" s="27">
        <f>IF(OR($D31="",$E31="",L$20=""),"",IF(AND($D31&lt;=L$20+6,$E31&gt;=L$20),"■",""))</f>
        <v/>
      </c>
      <c r="M31" s="27">
        <f>IF(OR($D31="",$E31="",M$20=""),"",IF(AND($D31&lt;=M$20+6,$E31&gt;=M$20),"■",""))</f>
        <v/>
      </c>
      <c r="N31" s="27">
        <f>IF(OR($D31="",$E31="",N$20=""),"",IF(AND($D31&lt;=N$20+6,$E31&gt;=N$20),"■",""))</f>
        <v/>
      </c>
      <c r="O31" s="27">
        <f>IF(OR($D31="",$E31="",O$20=""),"",IF(AND($D31&lt;=O$20+6,$E31&gt;=O$20),"■",""))</f>
        <v/>
      </c>
      <c r="P31" s="27">
        <f>IF(OR($D31="",$E31="",P$20=""),"",IF(AND($D31&lt;=P$20+6,$E31&gt;=P$20),"■",""))</f>
        <v/>
      </c>
      <c r="Q31" s="27">
        <f>IF(OR($D31="",$E31="",Q$20=""),"",IF(AND($D31&lt;=Q$20+6,$E31&gt;=Q$20),"■",""))</f>
        <v/>
      </c>
      <c r="R31" s="27">
        <f>IF(OR($D31="",$E31="",R$20=""),"",IF(AND($D31&lt;=R$20+6,$E31&gt;=R$20),"■",""))</f>
        <v/>
      </c>
      <c r="S31" s="27">
        <f>IF(OR($D31="",$E31="",S$20=""),"",IF(AND($D31&lt;=S$20+6,$E31&gt;=S$20),"■",""))</f>
        <v/>
      </c>
    </row>
    <row r="32" ht="20" customHeight="1">
      <c r="A32" s="21" t="n">
        <v>12</v>
      </c>
      <c r="B32" s="22" t="n"/>
      <c r="C32" s="24" t="n"/>
      <c r="D32" s="25" t="n"/>
      <c r="E32" s="25" t="n"/>
      <c r="F32" s="26">
        <f>IF(OR(D32="",E32=""),"",E32-D32+1)</f>
        <v/>
      </c>
      <c r="G32" s="24" t="n"/>
      <c r="H32" s="27">
        <f>IF(OR($D32="",$E32="",H$20=""),"",IF(AND($D32&lt;=H$20+6,$E32&gt;=H$20),"■",""))</f>
        <v/>
      </c>
      <c r="I32" s="27">
        <f>IF(OR($D32="",$E32="",I$20=""),"",IF(AND($D32&lt;=I$20+6,$E32&gt;=I$20),"■",""))</f>
        <v/>
      </c>
      <c r="J32" s="27">
        <f>IF(OR($D32="",$E32="",J$20=""),"",IF(AND($D32&lt;=J$20+6,$E32&gt;=J$20),"■",""))</f>
        <v/>
      </c>
      <c r="K32" s="27">
        <f>IF(OR($D32="",$E32="",K$20=""),"",IF(AND($D32&lt;=K$20+6,$E32&gt;=K$20),"■",""))</f>
        <v/>
      </c>
      <c r="L32" s="27">
        <f>IF(OR($D32="",$E32="",L$20=""),"",IF(AND($D32&lt;=L$20+6,$E32&gt;=L$20),"■",""))</f>
        <v/>
      </c>
      <c r="M32" s="27">
        <f>IF(OR($D32="",$E32="",M$20=""),"",IF(AND($D32&lt;=M$20+6,$E32&gt;=M$20),"■",""))</f>
        <v/>
      </c>
      <c r="N32" s="27">
        <f>IF(OR($D32="",$E32="",N$20=""),"",IF(AND($D32&lt;=N$20+6,$E32&gt;=N$20),"■",""))</f>
        <v/>
      </c>
      <c r="O32" s="27">
        <f>IF(OR($D32="",$E32="",O$20=""),"",IF(AND($D32&lt;=O$20+6,$E32&gt;=O$20),"■",""))</f>
        <v/>
      </c>
      <c r="P32" s="27">
        <f>IF(OR($D32="",$E32="",P$20=""),"",IF(AND($D32&lt;=P$20+6,$E32&gt;=P$20),"■",""))</f>
        <v/>
      </c>
      <c r="Q32" s="27">
        <f>IF(OR($D32="",$E32="",Q$20=""),"",IF(AND($D32&lt;=Q$20+6,$E32&gt;=Q$20),"■",""))</f>
        <v/>
      </c>
      <c r="R32" s="27">
        <f>IF(OR($D32="",$E32="",R$20=""),"",IF(AND($D32&lt;=R$20+6,$E32&gt;=R$20),"■",""))</f>
        <v/>
      </c>
      <c r="S32" s="27">
        <f>IF(OR($D32="",$E32="",S$20=""),"",IF(AND($D32&lt;=S$20+6,$E32&gt;=S$20),"■",""))</f>
        <v/>
      </c>
    </row>
    <row r="33" ht="24" customHeight="1">
      <c r="A33" s="4" t="inlineStr">
        <is>
          <t>진행률 (완료 / 전체)</t>
        </is>
      </c>
      <c r="B33" s="5" t="n"/>
      <c r="C33" s="28">
        <f>IFERROR(COUNTIF(G21:G32,"완료")/COUNTA(B21:B32),"")</f>
        <v/>
      </c>
      <c r="D33" s="4" t="inlineStr">
        <is>
          <t>시간 경과율</t>
        </is>
      </c>
      <c r="E33" s="5" t="n"/>
      <c r="F33" s="29">
        <f>IF(OR($C$5="",$F$5=""),"",MAX(0,MIN(1,IFERROR((TODAY()-$C$5)/($F$5-$C$5),0))))</f>
        <v/>
      </c>
      <c r="G33" s="11" t="n"/>
      <c r="H33" s="30">
        <f>IF(OR(C33="",F33=""),"",IF(C33&gt;=F33,"일정대로 가는 중","진행률이 시간 경과보다 낮아요 — 늦어진 작업과 위험 표를 확인하세요"))</f>
        <v/>
      </c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</row>
    <row r="35" ht="22" customHeight="1">
      <c r="A35" s="15" t="inlineStr">
        <is>
          <t>4. 역할 (RACI) — R 실행 · A 최종 책임(1명) · C 의견 주기 · I 결과 공유</t>
        </is>
      </c>
    </row>
    <row r="36" ht="24" customHeight="1">
      <c r="A36" s="19" t="inlineStr">
        <is>
          <t>작업 · 결정 / 이름 →</t>
        </is>
      </c>
      <c r="B36" s="20" t="n"/>
      <c r="C36" s="31" t="n"/>
      <c r="D36" s="31" t="n"/>
      <c r="E36" s="31" t="n"/>
      <c r="F36" s="31" t="n"/>
      <c r="G36" s="7" t="n"/>
      <c r="H36" s="19" t="inlineStr">
        <is>
          <t>확인 (자동)</t>
        </is>
      </c>
      <c r="I36" s="20" t="n"/>
      <c r="J36" s="20" t="n"/>
      <c r="K36" s="20" t="n"/>
      <c r="L36" s="20" t="n"/>
      <c r="M36" s="19" t="inlineStr">
        <is>
          <t>메모</t>
        </is>
      </c>
      <c r="N36" s="20" t="n"/>
      <c r="O36" s="20" t="n"/>
      <c r="P36" s="20" t="n"/>
      <c r="Q36" s="20" t="n"/>
      <c r="R36" s="20" t="n"/>
      <c r="S36" s="20" t="n"/>
    </row>
    <row r="37" ht="22" customHeight="1">
      <c r="A37" s="22" t="n"/>
      <c r="B37" s="7" t="n"/>
      <c r="C37" s="21" t="n"/>
      <c r="D37" s="21" t="n"/>
      <c r="E37" s="21" t="n"/>
      <c r="F37" s="21" t="n"/>
      <c r="G37" s="7" t="n"/>
      <c r="H37" s="32">
        <f>IF(COUNTA(C37:G37)=0,"",IF(COUNTIF(C37:G37,"A")&lt;&gt;1,"A(최종 책임)는 1명이어야 해요",IF(COUNTIF(C37:G37,"R")=0,"R(실행)이 없어요","OK")))</f>
        <v/>
      </c>
      <c r="I37" s="11" t="n"/>
      <c r="J37" s="11" t="n"/>
      <c r="K37" s="11" t="n"/>
      <c r="L37" s="11" t="n"/>
      <c r="M37" s="22" t="n"/>
      <c r="N37" s="7" t="n"/>
      <c r="O37" s="7" t="n"/>
      <c r="P37" s="7" t="n"/>
      <c r="Q37" s="7" t="n"/>
      <c r="R37" s="7" t="n"/>
      <c r="S37" s="7" t="n"/>
    </row>
    <row r="38" ht="22" customHeight="1">
      <c r="A38" s="22" t="n"/>
      <c r="B38" s="7" t="n"/>
      <c r="C38" s="21" t="n"/>
      <c r="D38" s="21" t="n"/>
      <c r="E38" s="21" t="n"/>
      <c r="F38" s="21" t="n"/>
      <c r="G38" s="7" t="n"/>
      <c r="H38" s="32">
        <f>IF(COUNTA(C38:G38)=0,"",IF(COUNTIF(C38:G38,"A")&lt;&gt;1,"A(최종 책임)는 1명이어야 해요",IF(COUNTIF(C38:G38,"R")=0,"R(실행)이 없어요","OK")))</f>
        <v/>
      </c>
      <c r="I38" s="11" t="n"/>
      <c r="J38" s="11" t="n"/>
      <c r="K38" s="11" t="n"/>
      <c r="L38" s="11" t="n"/>
      <c r="M38" s="22" t="n"/>
      <c r="N38" s="7" t="n"/>
      <c r="O38" s="7" t="n"/>
      <c r="P38" s="7" t="n"/>
      <c r="Q38" s="7" t="n"/>
      <c r="R38" s="7" t="n"/>
      <c r="S38" s="7" t="n"/>
    </row>
    <row r="39" ht="22" customHeight="1">
      <c r="A39" s="22" t="n"/>
      <c r="B39" s="7" t="n"/>
      <c r="C39" s="21" t="n"/>
      <c r="D39" s="21" t="n"/>
      <c r="E39" s="21" t="n"/>
      <c r="F39" s="21" t="n"/>
      <c r="G39" s="7" t="n"/>
      <c r="H39" s="32">
        <f>IF(COUNTA(C39:G39)=0,"",IF(COUNTIF(C39:G39,"A")&lt;&gt;1,"A(최종 책임)는 1명이어야 해요",IF(COUNTIF(C39:G39,"R")=0,"R(실행)이 없어요","OK")))</f>
        <v/>
      </c>
      <c r="I39" s="11" t="n"/>
      <c r="J39" s="11" t="n"/>
      <c r="K39" s="11" t="n"/>
      <c r="L39" s="11" t="n"/>
      <c r="M39" s="22" t="n"/>
      <c r="N39" s="7" t="n"/>
      <c r="O39" s="7" t="n"/>
      <c r="P39" s="7" t="n"/>
      <c r="Q39" s="7" t="n"/>
      <c r="R39" s="7" t="n"/>
      <c r="S39" s="7" t="n"/>
    </row>
    <row r="40" ht="22" customHeight="1">
      <c r="A40" s="22" t="n"/>
      <c r="B40" s="7" t="n"/>
      <c r="C40" s="21" t="n"/>
      <c r="D40" s="21" t="n"/>
      <c r="E40" s="21" t="n"/>
      <c r="F40" s="21" t="n"/>
      <c r="G40" s="7" t="n"/>
      <c r="H40" s="32">
        <f>IF(COUNTA(C40:G40)=0,"",IF(COUNTIF(C40:G40,"A")&lt;&gt;1,"A(최종 책임)는 1명이어야 해요",IF(COUNTIF(C40:G40,"R")=0,"R(실행)이 없어요","OK")))</f>
        <v/>
      </c>
      <c r="I40" s="11" t="n"/>
      <c r="J40" s="11" t="n"/>
      <c r="K40" s="11" t="n"/>
      <c r="L40" s="11" t="n"/>
      <c r="M40" s="22" t="n"/>
      <c r="N40" s="7" t="n"/>
      <c r="O40" s="7" t="n"/>
      <c r="P40" s="7" t="n"/>
      <c r="Q40" s="7" t="n"/>
      <c r="R40" s="7" t="n"/>
      <c r="S40" s="7" t="n"/>
    </row>
    <row r="41" ht="22" customHeight="1">
      <c r="A41" s="22" t="n"/>
      <c r="B41" s="7" t="n"/>
      <c r="C41" s="21" t="n"/>
      <c r="D41" s="21" t="n"/>
      <c r="E41" s="21" t="n"/>
      <c r="F41" s="21" t="n"/>
      <c r="G41" s="7" t="n"/>
      <c r="H41" s="32">
        <f>IF(COUNTA(C41:G41)=0,"",IF(COUNTIF(C41:G41,"A")&lt;&gt;1,"A(최종 책임)는 1명이어야 해요",IF(COUNTIF(C41:G41,"R")=0,"R(실행)이 없어요","OK")))</f>
        <v/>
      </c>
      <c r="I41" s="11" t="n"/>
      <c r="J41" s="11" t="n"/>
      <c r="K41" s="11" t="n"/>
      <c r="L41" s="11" t="n"/>
      <c r="M41" s="22" t="n"/>
      <c r="N41" s="7" t="n"/>
      <c r="O41" s="7" t="n"/>
      <c r="P41" s="7" t="n"/>
      <c r="Q41" s="7" t="n"/>
      <c r="R41" s="7" t="n"/>
      <c r="S41" s="7" t="n"/>
    </row>
    <row r="42" ht="22" customHeight="1">
      <c r="A42" s="22" t="n"/>
      <c r="B42" s="7" t="n"/>
      <c r="C42" s="21" t="n"/>
      <c r="D42" s="21" t="n"/>
      <c r="E42" s="21" t="n"/>
      <c r="F42" s="21" t="n"/>
      <c r="G42" s="7" t="n"/>
      <c r="H42" s="32">
        <f>IF(COUNTA(C42:G42)=0,"",IF(COUNTIF(C42:G42,"A")&lt;&gt;1,"A(최종 책임)는 1명이어야 해요",IF(COUNTIF(C42:G42,"R")=0,"R(실행)이 없어요","OK")))</f>
        <v/>
      </c>
      <c r="I42" s="11" t="n"/>
      <c r="J42" s="11" t="n"/>
      <c r="K42" s="11" t="n"/>
      <c r="L42" s="11" t="n"/>
      <c r="M42" s="22" t="n"/>
      <c r="N42" s="7" t="n"/>
      <c r="O42" s="7" t="n"/>
      <c r="P42" s="7" t="n"/>
      <c r="Q42" s="7" t="n"/>
      <c r="R42" s="7" t="n"/>
      <c r="S42" s="7" t="n"/>
    </row>
    <row r="44" ht="22" customHeight="1">
      <c r="A44" s="15" t="inlineStr">
        <is>
          <t>5. 위험 요소와 대비책 — 점수 = 가능성 × 영향 (6 이상 높음)</t>
        </is>
      </c>
    </row>
    <row r="45" ht="24" customHeight="1">
      <c r="A45" s="19" t="inlineStr">
        <is>
          <t>번호</t>
        </is>
      </c>
      <c r="B45" s="19" t="inlineStr">
        <is>
          <t>위험 요소</t>
        </is>
      </c>
      <c r="C45" s="19" t="inlineStr">
        <is>
          <t>가능성</t>
        </is>
      </c>
      <c r="D45" s="19" t="inlineStr">
        <is>
          <t>영향</t>
        </is>
      </c>
      <c r="E45" s="19" t="inlineStr">
        <is>
          <t>점수</t>
        </is>
      </c>
      <c r="F45" s="19" t="inlineStr">
        <is>
          <t>등급</t>
        </is>
      </c>
      <c r="G45" s="20" t="n"/>
      <c r="H45" s="19" t="inlineStr">
        <is>
          <t>대비책</t>
        </is>
      </c>
      <c r="I45" s="20" t="n"/>
      <c r="J45" s="20" t="n"/>
      <c r="K45" s="20" t="n"/>
      <c r="L45" s="20" t="n"/>
      <c r="M45" s="20" t="n"/>
      <c r="N45" s="20" t="n"/>
      <c r="O45" s="20" t="n"/>
      <c r="P45" s="20" t="n"/>
      <c r="Q45" s="19" t="inlineStr">
        <is>
          <t>담당</t>
        </is>
      </c>
      <c r="R45" s="20" t="n"/>
      <c r="S45" s="20" t="n"/>
    </row>
    <row r="46" ht="30" customHeight="1">
      <c r="A46" s="21" t="n">
        <v>1</v>
      </c>
      <c r="B46" s="22" t="n"/>
      <c r="C46" s="21" t="n"/>
      <c r="D46" s="21" t="n"/>
      <c r="E46" s="33">
        <f>IF(OR(C46="",D46=""),"",C46*D46)</f>
        <v/>
      </c>
      <c r="F46" s="33">
        <f>IF(E46="","",IF(E46&gt;=6,"높음",IF(E46&gt;=3,"보통","낮음")))</f>
        <v/>
      </c>
      <c r="G46" s="11" t="n"/>
      <c r="H46" s="22" t="n"/>
      <c r="I46" s="7" t="n"/>
      <c r="J46" s="7" t="n"/>
      <c r="K46" s="7" t="n"/>
      <c r="L46" s="7" t="n"/>
      <c r="M46" s="7" t="n"/>
      <c r="N46" s="7" t="n"/>
      <c r="O46" s="7" t="n"/>
      <c r="P46" s="7" t="n"/>
      <c r="Q46" s="21" t="n"/>
      <c r="R46" s="7" t="n"/>
      <c r="S46" s="7" t="n"/>
    </row>
    <row r="47" ht="30" customHeight="1">
      <c r="A47" s="21" t="n">
        <v>2</v>
      </c>
      <c r="B47" s="22" t="n"/>
      <c r="C47" s="21" t="n"/>
      <c r="D47" s="21" t="n"/>
      <c r="E47" s="33">
        <f>IF(OR(C47="",D47=""),"",C47*D47)</f>
        <v/>
      </c>
      <c r="F47" s="33">
        <f>IF(E47="","",IF(E47&gt;=6,"높음",IF(E47&gt;=3,"보통","낮음")))</f>
        <v/>
      </c>
      <c r="G47" s="11" t="n"/>
      <c r="H47" s="22" t="n"/>
      <c r="I47" s="7" t="n"/>
      <c r="J47" s="7" t="n"/>
      <c r="K47" s="7" t="n"/>
      <c r="L47" s="7" t="n"/>
      <c r="M47" s="7" t="n"/>
      <c r="N47" s="7" t="n"/>
      <c r="O47" s="7" t="n"/>
      <c r="P47" s="7" t="n"/>
      <c r="Q47" s="21" t="n"/>
      <c r="R47" s="7" t="n"/>
      <c r="S47" s="7" t="n"/>
    </row>
    <row r="48" ht="30" customHeight="1">
      <c r="A48" s="21" t="n">
        <v>3</v>
      </c>
      <c r="B48" s="22" t="n"/>
      <c r="C48" s="21" t="n"/>
      <c r="D48" s="21" t="n"/>
      <c r="E48" s="33">
        <f>IF(OR(C48="",D48=""),"",C48*D48)</f>
        <v/>
      </c>
      <c r="F48" s="33">
        <f>IF(E48="","",IF(E48&gt;=6,"높음",IF(E48&gt;=3,"보통","낮음")))</f>
        <v/>
      </c>
      <c r="G48" s="11" t="n"/>
      <c r="H48" s="22" t="n"/>
      <c r="I48" s="7" t="n"/>
      <c r="J48" s="7" t="n"/>
      <c r="K48" s="7" t="n"/>
      <c r="L48" s="7" t="n"/>
      <c r="M48" s="7" t="n"/>
      <c r="N48" s="7" t="n"/>
      <c r="O48" s="7" t="n"/>
      <c r="P48" s="7" t="n"/>
      <c r="Q48" s="21" t="n"/>
      <c r="R48" s="7" t="n"/>
      <c r="S48" s="7" t="n"/>
    </row>
    <row r="49" ht="30" customHeight="1">
      <c r="A49" s="21" t="n">
        <v>4</v>
      </c>
      <c r="B49" s="22" t="n"/>
      <c r="C49" s="21" t="n"/>
      <c r="D49" s="21" t="n"/>
      <c r="E49" s="33">
        <f>IF(OR(C49="",D49=""),"",C49*D49)</f>
        <v/>
      </c>
      <c r="F49" s="33">
        <f>IF(E49="","",IF(E49&gt;=6,"높음",IF(E49&gt;=3,"보통","낮음")))</f>
        <v/>
      </c>
      <c r="G49" s="11" t="n"/>
      <c r="H49" s="22" t="n"/>
      <c r="I49" s="7" t="n"/>
      <c r="J49" s="7" t="n"/>
      <c r="K49" s="7" t="n"/>
      <c r="L49" s="7" t="n"/>
      <c r="M49" s="7" t="n"/>
      <c r="N49" s="7" t="n"/>
      <c r="O49" s="7" t="n"/>
      <c r="P49" s="7" t="n"/>
      <c r="Q49" s="21" t="n"/>
      <c r="R49" s="7" t="n"/>
      <c r="S49" s="7" t="n"/>
    </row>
    <row r="51">
      <c r="A51" s="34" t="inlineStr">
        <is>
          <t>쓰는 법</t>
        </is>
      </c>
    </row>
    <row r="52">
      <c r="A52" s="35" t="inlineStr">
        <is>
          <t>1. 시작일을 넣으면 주차 칸 머리에 각 주의 월요일 날짜가 들어가고, 작업의 시작 · 종료일을 넣으면 그 기간에 막대(■)가 칠해집니다.</t>
        </is>
      </c>
    </row>
    <row r="53">
      <c r="A53" s="35" t="inlineStr">
        <is>
          <t>2. 상태를 '완료'로 바꾸면 막대가 연한 색이 되고, 진행률과 시간 경과율을 비교해 늦어졌는지 알려 줍니다.</t>
        </is>
      </c>
    </row>
    <row r="54">
      <c r="A54" s="35" t="inlineStr">
        <is>
          <t>3. 역할(RACI)은 작업마다 A(최종 책임)를 꼭 1명만 두세요. 확인 칸이 'OK'가 되면 됩니다.</t>
        </is>
      </c>
    </row>
    <row r="55">
      <c r="A55" s="35" t="inlineStr">
        <is>
          <t>4. 위험은 가능성 · 영향을 1~3으로 고르면 점수와 등급이 나옵니다. '높음'부터 대비책과 담당을 정하세요.</t>
        </is>
      </c>
    </row>
  </sheetData>
  <mergeCells count="88">
    <mergeCell ref="M36:S36"/>
    <mergeCell ref="C6:D6"/>
    <mergeCell ref="C15:D15"/>
    <mergeCell ref="H41:L41"/>
    <mergeCell ref="F6:S6"/>
    <mergeCell ref="H17:S17"/>
    <mergeCell ref="A52:S52"/>
    <mergeCell ref="H11:S11"/>
    <mergeCell ref="C4:G4"/>
    <mergeCell ref="H45:P45"/>
    <mergeCell ref="A7:B7"/>
    <mergeCell ref="A41:B41"/>
    <mergeCell ref="H47:P47"/>
    <mergeCell ref="A11:G11"/>
    <mergeCell ref="A33:B33"/>
    <mergeCell ref="A1:S1"/>
    <mergeCell ref="A42:B42"/>
    <mergeCell ref="H14:S14"/>
    <mergeCell ref="C17:D17"/>
    <mergeCell ref="D33:E33"/>
    <mergeCell ref="A55:S55"/>
    <mergeCell ref="A39:B39"/>
    <mergeCell ref="M41:S41"/>
    <mergeCell ref="H49:P49"/>
    <mergeCell ref="H38:L38"/>
    <mergeCell ref="C5:D5"/>
    <mergeCell ref="C14:D14"/>
    <mergeCell ref="E14:F14"/>
    <mergeCell ref="A10:G10"/>
    <mergeCell ref="H40:L40"/>
    <mergeCell ref="H16:S16"/>
    <mergeCell ref="Q46:S46"/>
    <mergeCell ref="F5:G5"/>
    <mergeCell ref="F33:G33"/>
    <mergeCell ref="A37:B37"/>
    <mergeCell ref="F45:G45"/>
    <mergeCell ref="F42:G42"/>
    <mergeCell ref="Q48:S48"/>
    <mergeCell ref="H48:P48"/>
    <mergeCell ref="Q45:S45"/>
    <mergeCell ref="F47:G47"/>
    <mergeCell ref="L4:S4"/>
    <mergeCell ref="M39:S39"/>
    <mergeCell ref="F46:G46"/>
    <mergeCell ref="Q47:S47"/>
    <mergeCell ref="F39:G39"/>
    <mergeCell ref="E16:F16"/>
    <mergeCell ref="F48:G48"/>
    <mergeCell ref="M40:S40"/>
    <mergeCell ref="H42:L42"/>
    <mergeCell ref="M37:S37"/>
    <mergeCell ref="A2:S2"/>
    <mergeCell ref="A36:B36"/>
    <mergeCell ref="M38:S38"/>
    <mergeCell ref="H5:K5"/>
    <mergeCell ref="Q49:S49"/>
    <mergeCell ref="A13:S13"/>
    <mergeCell ref="A44:S44"/>
    <mergeCell ref="F36:G36"/>
    <mergeCell ref="L5:S5"/>
    <mergeCell ref="H15:S15"/>
    <mergeCell ref="E15:F15"/>
    <mergeCell ref="H33:S33"/>
    <mergeCell ref="A5:B5"/>
    <mergeCell ref="A54:S54"/>
    <mergeCell ref="A4:B4"/>
    <mergeCell ref="A38:B38"/>
    <mergeCell ref="H10:S10"/>
    <mergeCell ref="F49:G49"/>
    <mergeCell ref="A40:B40"/>
    <mergeCell ref="M42:S42"/>
    <mergeCell ref="H46:P46"/>
    <mergeCell ref="A53:S53"/>
    <mergeCell ref="A35:S35"/>
    <mergeCell ref="E17:F17"/>
    <mergeCell ref="F40:G40"/>
    <mergeCell ref="A6:B6"/>
    <mergeCell ref="A19:S19"/>
    <mergeCell ref="H39:L39"/>
    <mergeCell ref="C16:D16"/>
    <mergeCell ref="A9:S9"/>
    <mergeCell ref="H36:L36"/>
    <mergeCell ref="F41:G41"/>
    <mergeCell ref="H4:K4"/>
    <mergeCell ref="F38:G38"/>
    <mergeCell ref="H37:L37"/>
    <mergeCell ref="F37:G37"/>
    <mergeCell ref="C7:S7"/>
  </mergeCells>
  <conditionalFormatting sqref="H20:S20">
    <cfRule type="expression" priority="1" dxfId="0">
      <formula>AND(H20&lt;&gt;"",TODAY()&gt;=H20,TODAY()&lt;=H20+6)</formula>
    </cfRule>
  </conditionalFormatting>
  <conditionalFormatting sqref="G21:G32">
    <cfRule type="expression" priority="2" dxfId="1">
      <formula>$G21="완료"</formula>
    </cfRule>
    <cfRule type="expression" priority="3" dxfId="2">
      <formula>$G21="진행"</formula>
    </cfRule>
    <cfRule type="expression" priority="4" dxfId="3">
      <formula>$G21="보류"</formula>
    </cfRule>
  </conditionalFormatting>
  <conditionalFormatting sqref="H21:S32">
    <cfRule type="expression" priority="5" dxfId="4">
      <formula>AND(H21="■",$G21="완료")</formula>
    </cfRule>
    <cfRule type="expression" priority="6" dxfId="5">
      <formula>H21="■"</formula>
    </cfRule>
  </conditionalFormatting>
  <conditionalFormatting sqref="H33:S33">
    <cfRule type="expression" priority="7" dxfId="6">
      <formula>AND(ISNUMBER($C$33),ISNUMBER($F$33),$C$33&lt;$F$33)</formula>
    </cfRule>
  </conditionalFormatting>
  <conditionalFormatting sqref="C33">
    <cfRule type="dataBar" priority="8">
      <dataBar>
        <cfvo type="num" val="0"/>
        <cfvo type="num" val="1"/>
        <color rgb="008BC7A0"/>
      </dataBar>
    </cfRule>
  </conditionalFormatting>
  <conditionalFormatting sqref="H37:L42">
    <cfRule type="expression" priority="9" dxfId="7">
      <formula>AND($H37&lt;&gt;"",$H37&lt;&gt;"OK")</formula>
    </cfRule>
    <cfRule type="expression" priority="10" dxfId="1">
      <formula>$H37="OK"</formula>
    </cfRule>
  </conditionalFormatting>
  <conditionalFormatting sqref="C37:G42">
    <cfRule type="expression" priority="11" dxfId="8">
      <formula>C37="A"</formula>
    </cfRule>
  </conditionalFormatting>
  <conditionalFormatting sqref="F46:G49">
    <cfRule type="expression" priority="12" dxfId="7">
      <formula>$F46="높음"</formula>
    </cfRule>
    <cfRule type="expression" priority="13" dxfId="2">
      <formula>$F46="보통"</formula>
    </cfRule>
    <cfRule type="expression" priority="14" dxfId="9">
      <formula>$F46="낮음"</formula>
    </cfRule>
  </conditionalFormatting>
  <dataValidations count="3">
    <dataValidation sqref="G21:G32" showDropDown="0" showInputMessage="1" showErrorMessage="0" allowBlank="1" prompt="작업 상태" type="list">
      <formula1>"대기,진행,완료,보류"</formula1>
    </dataValidation>
    <dataValidation sqref="C37:G42" showDropDown="0" showInputMessage="1" showErrorMessage="0" allowBlank="1" prompt="R 실행 · A 최종 책임 · C 의견 · I 공유" type="list">
      <formula1>"R,A,C,I"</formula1>
    </dataValidation>
    <dataValidation sqref="C46:D49" showDropDown="0" showInputMessage="1" showErrorMessage="0" allowBlank="1" prompt="1 낮음 · 2 보통 · 3 높음" type="list">
      <formula1>"1,2,3"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5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0" customWidth="1" min="3" max="3"/>
    <col width="11" customWidth="1" min="4" max="4"/>
    <col width="11" customWidth="1" min="5" max="5"/>
    <col width="7" customWidth="1" min="6" max="6"/>
    <col width="10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</cols>
  <sheetData>
    <row r="1" ht="34" customHeight="1">
      <c r="A1" s="1" t="inlineStr">
        <is>
          <t>프로젝트 기획서</t>
        </is>
      </c>
    </row>
    <row r="2">
      <c r="A2" s="2" t="inlineStr">
        <is>
          <t>목표 · 범위 · 일정(간트) · 역할 · 위험을 한 장에 — 작업 기간을 넣으면 주차 칸에 막대가 자동으로 칠해집니다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</row>
    <row r="4" ht="26" customHeight="1">
      <c r="A4" s="4" t="inlineStr">
        <is>
          <t>프로젝트 이름</t>
        </is>
      </c>
      <c r="B4" s="5" t="n"/>
      <c r="C4" s="6" t="inlineStr">
        <is>
          <t>온라인 클래스 첫 기수 오픈</t>
        </is>
      </c>
      <c r="D4" s="7" t="n"/>
      <c r="E4" s="7" t="n"/>
      <c r="F4" s="7" t="n"/>
      <c r="G4" s="7" t="n"/>
      <c r="H4" s="4" t="inlineStr">
        <is>
          <t>책임자</t>
        </is>
      </c>
      <c r="I4" s="5" t="n"/>
      <c r="J4" s="5" t="n"/>
      <c r="K4" s="5" t="n"/>
      <c r="L4" s="8" t="inlineStr">
        <is>
          <t>김대표</t>
        </is>
      </c>
      <c r="M4" s="7" t="n"/>
      <c r="N4" s="7" t="n"/>
      <c r="O4" s="7" t="n"/>
      <c r="P4" s="7" t="n"/>
      <c r="Q4" s="7" t="n"/>
      <c r="R4" s="7" t="n"/>
      <c r="S4" s="7" t="n"/>
    </row>
    <row r="5" ht="24" customHeight="1">
      <c r="A5" s="4" t="inlineStr">
        <is>
          <t>시작일</t>
        </is>
      </c>
      <c r="B5" s="5" t="n"/>
      <c r="C5" s="9" t="n">
        <v>46293</v>
      </c>
      <c r="D5" s="7" t="n"/>
      <c r="E5" s="4" t="inlineStr">
        <is>
          <t>종료 목표일</t>
        </is>
      </c>
      <c r="F5" s="9" t="n">
        <v>46374</v>
      </c>
      <c r="G5" s="7" t="n"/>
      <c r="H5" s="4" t="inlineStr">
        <is>
          <t>전체 기간</t>
        </is>
      </c>
      <c r="I5" s="5" t="n"/>
      <c r="J5" s="5" t="n"/>
      <c r="K5" s="5" t="n"/>
      <c r="L5" s="10">
        <f>IF(OR(C5="",F5=""),"",F5-C5+1&amp;"일 (약 "&amp;ROUNDUP((F5-C5+1)/7,0)&amp;"주)")</f>
        <v/>
      </c>
      <c r="M5" s="11" t="n"/>
      <c r="N5" s="11" t="n"/>
      <c r="O5" s="11" t="n"/>
      <c r="P5" s="11" t="n"/>
      <c r="Q5" s="11" t="n"/>
      <c r="R5" s="11" t="n"/>
      <c r="S5" s="11" t="n"/>
    </row>
    <row r="6" ht="26" customHeight="1">
      <c r="A6" s="4" t="inlineStr">
        <is>
          <t>예산</t>
        </is>
      </c>
      <c r="B6" s="5" t="n"/>
      <c r="C6" s="12" t="n">
        <v>8000000</v>
      </c>
      <c r="D6" s="7" t="n"/>
      <c r="E6" s="4" t="inlineStr">
        <is>
          <t>목표 한 줄</t>
        </is>
      </c>
      <c r="F6" s="13" t="inlineStr">
        <is>
          <t>12월 18일까지 '나만의 브랜드 로고 만들기' 8강 온라인 클래스 첫 기수 50명 모집 · 운영</t>
        </is>
      </c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</row>
    <row r="7" ht="36" customHeight="1">
      <c r="A7" s="4" t="inlineStr">
        <is>
          <t>배경 (왜 하나)</t>
        </is>
      </c>
      <c r="B7" s="5" t="n"/>
      <c r="C7" s="14" t="inlineStr">
        <is>
          <t>오프라인 강의 문의가 매달 20건 넘게 오지만 지역 제한으로 놓치고 있음. 온라인으로 넓혀 새 매출원을 만든다.</t>
        </is>
      </c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</row>
    <row r="9" ht="22" customHeight="1">
      <c r="A9" s="15" t="inlineStr">
        <is>
          <t>1. 범위 — 하지 않는 것도 적어야 범위가 좁혀집니다</t>
        </is>
      </c>
    </row>
    <row r="10" ht="22" customHeight="1">
      <c r="A10" s="4" t="inlineStr">
        <is>
          <t>○ 하는 것 (범위 안)</t>
        </is>
      </c>
      <c r="B10" s="5" t="n"/>
      <c r="C10" s="5" t="n"/>
      <c r="D10" s="5" t="n"/>
      <c r="E10" s="5" t="n"/>
      <c r="F10" s="5" t="n"/>
      <c r="G10" s="5" t="n"/>
      <c r="H10" s="16" t="inlineStr">
        <is>
          <t>× 하지 않는 것 (범위 밖)</t>
        </is>
      </c>
      <c r="I10" s="17" t="n"/>
      <c r="J10" s="17" t="n"/>
      <c r="K10" s="17" t="n"/>
      <c r="L10" s="17" t="n"/>
      <c r="M10" s="17" t="n"/>
      <c r="N10" s="17" t="n"/>
      <c r="O10" s="17" t="n"/>
      <c r="P10" s="17" t="n"/>
      <c r="Q10" s="17" t="n"/>
      <c r="R10" s="17" t="n"/>
      <c r="S10" s="17" t="n"/>
    </row>
    <row r="11" ht="64" customHeight="1">
      <c r="A11" s="18" t="inlineStr">
        <is>
          <t>· 8강 녹화 강의 제작 (강당 15~20분)
· 판매 페이지 · 사전 신청 이벤트
· 첫 기수 과제 피드백 (주 1회)</t>
        </is>
      </c>
      <c r="B11" s="7" t="n"/>
      <c r="C11" s="7" t="n"/>
      <c r="D11" s="7" t="n"/>
      <c r="E11" s="7" t="n"/>
      <c r="F11" s="7" t="n"/>
      <c r="G11" s="7" t="n"/>
      <c r="H11" s="18" t="inlineStr">
        <is>
          <t>· 실시간 라이브 강의 (다음 기수에 검토)
· 앱 개발 — 기존 플랫폼 사용
· 해외 판매</t>
        </is>
      </c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</row>
    <row r="13" ht="22" customHeight="1">
      <c r="A13" s="15" t="inlineStr">
        <is>
          <t>2. 성공 기준 — 숫자로</t>
        </is>
      </c>
    </row>
    <row r="14" ht="24" customHeight="1">
      <c r="A14" s="19" t="inlineStr">
        <is>
          <t>번호</t>
        </is>
      </c>
      <c r="B14" s="19" t="inlineStr">
        <is>
          <t>지표</t>
        </is>
      </c>
      <c r="C14" s="19" t="inlineStr">
        <is>
          <t>현재</t>
        </is>
      </c>
      <c r="D14" s="20" t="n"/>
      <c r="E14" s="19" t="inlineStr">
        <is>
          <t>목표</t>
        </is>
      </c>
      <c r="F14" s="20" t="n"/>
      <c r="G14" s="19" t="inlineStr">
        <is>
          <t>측정 시점</t>
        </is>
      </c>
      <c r="H14" s="19" t="inlineStr">
        <is>
          <t>측정 방법</t>
        </is>
      </c>
      <c r="I14" s="20" t="n"/>
      <c r="J14" s="20" t="n"/>
      <c r="K14" s="20" t="n"/>
      <c r="L14" s="20" t="n"/>
      <c r="M14" s="20" t="n"/>
      <c r="N14" s="20" t="n"/>
      <c r="O14" s="20" t="n"/>
      <c r="P14" s="20" t="n"/>
      <c r="Q14" s="20" t="n"/>
      <c r="R14" s="20" t="n"/>
      <c r="S14" s="20" t="n"/>
    </row>
    <row r="15" ht="22" customHeight="1">
      <c r="A15" s="21" t="n">
        <v>1</v>
      </c>
      <c r="B15" s="8" t="inlineStr">
        <is>
          <t>사전 신청 수</t>
        </is>
      </c>
      <c r="C15" s="21" t="inlineStr">
        <is>
          <t>0명</t>
        </is>
      </c>
      <c r="D15" s="7" t="n"/>
      <c r="E15" s="21" t="inlineStr">
        <is>
          <t>50명</t>
        </is>
      </c>
      <c r="F15" s="7" t="n"/>
      <c r="G15" s="9" t="n">
        <v>46360</v>
      </c>
      <c r="H15" s="22" t="inlineStr">
        <is>
          <t>판매 플랫폼 신청자 수</t>
        </is>
      </c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</row>
    <row r="16" ht="22" customHeight="1">
      <c r="A16" s="21" t="n">
        <v>2</v>
      </c>
      <c r="B16" s="8" t="inlineStr">
        <is>
          <t>첫 기수 완강률</t>
        </is>
      </c>
      <c r="C16" s="21" t="inlineStr">
        <is>
          <t>-</t>
        </is>
      </c>
      <c r="D16" s="7" t="n"/>
      <c r="E16" s="21" t="inlineStr">
        <is>
          <t>70%</t>
        </is>
      </c>
      <c r="F16" s="7" t="n"/>
      <c r="G16" s="9" t="n">
        <v>46387</v>
      </c>
      <c r="H16" s="22" t="inlineStr">
        <is>
          <t>8강 모두 들은 수강생 비율</t>
        </is>
      </c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</row>
    <row r="17" ht="22" customHeight="1">
      <c r="A17" s="21" t="n">
        <v>3</v>
      </c>
      <c r="B17" s="8" t="inlineStr">
        <is>
          <t>수강 후기 평점</t>
        </is>
      </c>
      <c r="C17" s="21" t="inlineStr">
        <is>
          <t>-</t>
        </is>
      </c>
      <c r="D17" s="7" t="n"/>
      <c r="E17" s="21" t="inlineStr">
        <is>
          <t>4.5점</t>
        </is>
      </c>
      <c r="F17" s="7" t="n"/>
      <c r="G17" s="9" t="n">
        <v>46387</v>
      </c>
      <c r="H17" s="22" t="inlineStr">
        <is>
          <t>플랫폼 후기 평균</t>
        </is>
      </c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</row>
    <row r="19" ht="22" customHeight="1">
      <c r="A19" s="15" t="inlineStr">
        <is>
          <t>3. 일정 — 주차 칸은 시작~종료 기간에 맞춰 자동 표시 (오늘이 든 주는 노란 머리)</t>
        </is>
      </c>
    </row>
    <row r="20" ht="26" customHeight="1">
      <c r="A20" s="19" t="inlineStr">
        <is>
          <t>번호</t>
        </is>
      </c>
      <c r="B20" s="19" t="inlineStr">
        <is>
          <t>작업 · 단계</t>
        </is>
      </c>
      <c r="C20" s="19" t="inlineStr">
        <is>
          <t>담당</t>
        </is>
      </c>
      <c r="D20" s="19" t="inlineStr">
        <is>
          <t>시작</t>
        </is>
      </c>
      <c r="E20" s="19" t="inlineStr">
        <is>
          <t>종료</t>
        </is>
      </c>
      <c r="F20" s="19" t="inlineStr">
        <is>
          <t>기간</t>
        </is>
      </c>
      <c r="G20" s="19" t="inlineStr">
        <is>
          <t>상태</t>
        </is>
      </c>
      <c r="H20" s="23">
        <f>IF($C$5="","",$C$5-WEEKDAY($C$5,2)+1+0)</f>
        <v/>
      </c>
      <c r="I20" s="23">
        <f>IF($C$5="","",$C$5-WEEKDAY($C$5,2)+1+7)</f>
        <v/>
      </c>
      <c r="J20" s="23">
        <f>IF($C$5="","",$C$5-WEEKDAY($C$5,2)+1+14)</f>
        <v/>
      </c>
      <c r="K20" s="23">
        <f>IF($C$5="","",$C$5-WEEKDAY($C$5,2)+1+21)</f>
        <v/>
      </c>
      <c r="L20" s="23">
        <f>IF($C$5="","",$C$5-WEEKDAY($C$5,2)+1+28)</f>
        <v/>
      </c>
      <c r="M20" s="23">
        <f>IF($C$5="","",$C$5-WEEKDAY($C$5,2)+1+35)</f>
        <v/>
      </c>
      <c r="N20" s="23">
        <f>IF($C$5="","",$C$5-WEEKDAY($C$5,2)+1+42)</f>
        <v/>
      </c>
      <c r="O20" s="23">
        <f>IF($C$5="","",$C$5-WEEKDAY($C$5,2)+1+49)</f>
        <v/>
      </c>
      <c r="P20" s="23">
        <f>IF($C$5="","",$C$5-WEEKDAY($C$5,2)+1+56)</f>
        <v/>
      </c>
      <c r="Q20" s="23">
        <f>IF($C$5="","",$C$5-WEEKDAY($C$5,2)+1+63)</f>
        <v/>
      </c>
      <c r="R20" s="23">
        <f>IF($C$5="","",$C$5-WEEKDAY($C$5,2)+1+70)</f>
        <v/>
      </c>
      <c r="S20" s="23">
        <f>IF($C$5="","",$C$5-WEEKDAY($C$5,2)+1+77)</f>
        <v/>
      </c>
    </row>
    <row r="21" ht="20" customHeight="1">
      <c r="A21" s="21" t="n">
        <v>1</v>
      </c>
      <c r="B21" s="22" t="inlineStr">
        <is>
          <t>시장 조사 · 수강생 인터뷰 10명</t>
        </is>
      </c>
      <c r="C21" s="24" t="inlineStr">
        <is>
          <t>김대표</t>
        </is>
      </c>
      <c r="D21" s="25" t="n">
        <v>46293</v>
      </c>
      <c r="E21" s="25" t="n">
        <v>46304</v>
      </c>
      <c r="F21" s="26">
        <f>IF(OR(D21="",E21=""),"",E21-D21+1)</f>
        <v/>
      </c>
      <c r="G21" s="24" t="inlineStr">
        <is>
          <t>완료</t>
        </is>
      </c>
      <c r="H21" s="27">
        <f>IF(OR($D21="",$E21="",H$20=""),"",IF(AND($D21&lt;=H$20+6,$E21&gt;=H$20),"■",""))</f>
        <v/>
      </c>
      <c r="I21" s="27">
        <f>IF(OR($D21="",$E21="",I$20=""),"",IF(AND($D21&lt;=I$20+6,$E21&gt;=I$20),"■",""))</f>
        <v/>
      </c>
      <c r="J21" s="27">
        <f>IF(OR($D21="",$E21="",J$20=""),"",IF(AND($D21&lt;=J$20+6,$E21&gt;=J$20),"■",""))</f>
        <v/>
      </c>
      <c r="K21" s="27">
        <f>IF(OR($D21="",$E21="",K$20=""),"",IF(AND($D21&lt;=K$20+6,$E21&gt;=K$20),"■",""))</f>
        <v/>
      </c>
      <c r="L21" s="27">
        <f>IF(OR($D21="",$E21="",L$20=""),"",IF(AND($D21&lt;=L$20+6,$E21&gt;=L$20),"■",""))</f>
        <v/>
      </c>
      <c r="M21" s="27">
        <f>IF(OR($D21="",$E21="",M$20=""),"",IF(AND($D21&lt;=M$20+6,$E21&gt;=M$20),"■",""))</f>
        <v/>
      </c>
      <c r="N21" s="27">
        <f>IF(OR($D21="",$E21="",N$20=""),"",IF(AND($D21&lt;=N$20+6,$E21&gt;=N$20),"■",""))</f>
        <v/>
      </c>
      <c r="O21" s="27">
        <f>IF(OR($D21="",$E21="",O$20=""),"",IF(AND($D21&lt;=O$20+6,$E21&gt;=O$20),"■",""))</f>
        <v/>
      </c>
      <c r="P21" s="27">
        <f>IF(OR($D21="",$E21="",P$20=""),"",IF(AND($D21&lt;=P$20+6,$E21&gt;=P$20),"■",""))</f>
        <v/>
      </c>
      <c r="Q21" s="27">
        <f>IF(OR($D21="",$E21="",Q$20=""),"",IF(AND($D21&lt;=Q$20+6,$E21&gt;=Q$20),"■",""))</f>
        <v/>
      </c>
      <c r="R21" s="27">
        <f>IF(OR($D21="",$E21="",R$20=""),"",IF(AND($D21&lt;=R$20+6,$E21&gt;=R$20),"■",""))</f>
        <v/>
      </c>
      <c r="S21" s="27">
        <f>IF(OR($D21="",$E21="",S$20=""),"",IF(AND($D21&lt;=S$20+6,$E21&gt;=S$20),"■",""))</f>
        <v/>
      </c>
    </row>
    <row r="22" ht="20" customHeight="1">
      <c r="A22" s="21" t="n">
        <v>2</v>
      </c>
      <c r="B22" s="22" t="inlineStr">
        <is>
          <t>커리큘럼 설계</t>
        </is>
      </c>
      <c r="C22" s="24" t="inlineStr">
        <is>
          <t>이강사</t>
        </is>
      </c>
      <c r="D22" s="25" t="n">
        <v>46300</v>
      </c>
      <c r="E22" s="25" t="n">
        <v>46311</v>
      </c>
      <c r="F22" s="26">
        <f>IF(OR(D22="",E22=""),"",E22-D22+1)</f>
        <v/>
      </c>
      <c r="G22" s="24" t="inlineStr">
        <is>
          <t>진행</t>
        </is>
      </c>
      <c r="H22" s="27">
        <f>IF(OR($D22="",$E22="",H$20=""),"",IF(AND($D22&lt;=H$20+6,$E22&gt;=H$20),"■",""))</f>
        <v/>
      </c>
      <c r="I22" s="27">
        <f>IF(OR($D22="",$E22="",I$20=""),"",IF(AND($D22&lt;=I$20+6,$E22&gt;=I$20),"■",""))</f>
        <v/>
      </c>
      <c r="J22" s="27">
        <f>IF(OR($D22="",$E22="",J$20=""),"",IF(AND($D22&lt;=J$20+6,$E22&gt;=J$20),"■",""))</f>
        <v/>
      </c>
      <c r="K22" s="27">
        <f>IF(OR($D22="",$E22="",K$20=""),"",IF(AND($D22&lt;=K$20+6,$E22&gt;=K$20),"■",""))</f>
        <v/>
      </c>
      <c r="L22" s="27">
        <f>IF(OR($D22="",$E22="",L$20=""),"",IF(AND($D22&lt;=L$20+6,$E22&gt;=L$20),"■",""))</f>
        <v/>
      </c>
      <c r="M22" s="27">
        <f>IF(OR($D22="",$E22="",M$20=""),"",IF(AND($D22&lt;=M$20+6,$E22&gt;=M$20),"■",""))</f>
        <v/>
      </c>
      <c r="N22" s="27">
        <f>IF(OR($D22="",$E22="",N$20=""),"",IF(AND($D22&lt;=N$20+6,$E22&gt;=N$20),"■",""))</f>
        <v/>
      </c>
      <c r="O22" s="27">
        <f>IF(OR($D22="",$E22="",O$20=""),"",IF(AND($D22&lt;=O$20+6,$E22&gt;=O$20),"■",""))</f>
        <v/>
      </c>
      <c r="P22" s="27">
        <f>IF(OR($D22="",$E22="",P$20=""),"",IF(AND($D22&lt;=P$20+6,$E22&gt;=P$20),"■",""))</f>
        <v/>
      </c>
      <c r="Q22" s="27">
        <f>IF(OR($D22="",$E22="",Q$20=""),"",IF(AND($D22&lt;=Q$20+6,$E22&gt;=Q$20),"■",""))</f>
        <v/>
      </c>
      <c r="R22" s="27">
        <f>IF(OR($D22="",$E22="",R$20=""),"",IF(AND($D22&lt;=R$20+6,$E22&gt;=R$20),"■",""))</f>
        <v/>
      </c>
      <c r="S22" s="27">
        <f>IF(OR($D22="",$E22="",S$20=""),"",IF(AND($D22&lt;=S$20+6,$E22&gt;=S$20),"■",""))</f>
        <v/>
      </c>
    </row>
    <row r="23" ht="20" customHeight="1">
      <c r="A23" s="21" t="n">
        <v>3</v>
      </c>
      <c r="B23" s="22" t="inlineStr">
        <is>
          <t>촬영 장비 · 스튜디오 예약</t>
        </is>
      </c>
      <c r="C23" s="24" t="inlineStr">
        <is>
          <t>박매니저</t>
        </is>
      </c>
      <c r="D23" s="25" t="n">
        <v>46307</v>
      </c>
      <c r="E23" s="25" t="n">
        <v>46311</v>
      </c>
      <c r="F23" s="26">
        <f>IF(OR(D23="",E23=""),"",E23-D23+1)</f>
        <v/>
      </c>
      <c r="G23" s="24" t="inlineStr">
        <is>
          <t>대기</t>
        </is>
      </c>
      <c r="H23" s="27">
        <f>IF(OR($D23="",$E23="",H$20=""),"",IF(AND($D23&lt;=H$20+6,$E23&gt;=H$20),"■",""))</f>
        <v/>
      </c>
      <c r="I23" s="27">
        <f>IF(OR($D23="",$E23="",I$20=""),"",IF(AND($D23&lt;=I$20+6,$E23&gt;=I$20),"■",""))</f>
        <v/>
      </c>
      <c r="J23" s="27">
        <f>IF(OR($D23="",$E23="",J$20=""),"",IF(AND($D23&lt;=J$20+6,$E23&gt;=J$20),"■",""))</f>
        <v/>
      </c>
      <c r="K23" s="27">
        <f>IF(OR($D23="",$E23="",K$20=""),"",IF(AND($D23&lt;=K$20+6,$E23&gt;=K$20),"■",""))</f>
        <v/>
      </c>
      <c r="L23" s="27">
        <f>IF(OR($D23="",$E23="",L$20=""),"",IF(AND($D23&lt;=L$20+6,$E23&gt;=L$20),"■",""))</f>
        <v/>
      </c>
      <c r="M23" s="27">
        <f>IF(OR($D23="",$E23="",M$20=""),"",IF(AND($D23&lt;=M$20+6,$E23&gt;=M$20),"■",""))</f>
        <v/>
      </c>
      <c r="N23" s="27">
        <f>IF(OR($D23="",$E23="",N$20=""),"",IF(AND($D23&lt;=N$20+6,$E23&gt;=N$20),"■",""))</f>
        <v/>
      </c>
      <c r="O23" s="27">
        <f>IF(OR($D23="",$E23="",O$20=""),"",IF(AND($D23&lt;=O$20+6,$E23&gt;=O$20),"■",""))</f>
        <v/>
      </c>
      <c r="P23" s="27">
        <f>IF(OR($D23="",$E23="",P$20=""),"",IF(AND($D23&lt;=P$20+6,$E23&gt;=P$20),"■",""))</f>
        <v/>
      </c>
      <c r="Q23" s="27">
        <f>IF(OR($D23="",$E23="",Q$20=""),"",IF(AND($D23&lt;=Q$20+6,$E23&gt;=Q$20),"■",""))</f>
        <v/>
      </c>
      <c r="R23" s="27">
        <f>IF(OR($D23="",$E23="",R$20=""),"",IF(AND($D23&lt;=R$20+6,$E23&gt;=R$20),"■",""))</f>
        <v/>
      </c>
      <c r="S23" s="27">
        <f>IF(OR($D23="",$E23="",S$20=""),"",IF(AND($D23&lt;=S$20+6,$E23&gt;=S$20),"■",""))</f>
        <v/>
      </c>
    </row>
    <row r="24" ht="20" customHeight="1">
      <c r="A24" s="21" t="n">
        <v>4</v>
      </c>
      <c r="B24" s="22" t="inlineStr">
        <is>
          <t>강의 영상 촬영 (8강)</t>
        </is>
      </c>
      <c r="C24" s="24" t="inlineStr">
        <is>
          <t>이강사</t>
        </is>
      </c>
      <c r="D24" s="25" t="n">
        <v>46314</v>
      </c>
      <c r="E24" s="25" t="n">
        <v>46339</v>
      </c>
      <c r="F24" s="26">
        <f>IF(OR(D24="",E24=""),"",E24-D24+1)</f>
        <v/>
      </c>
      <c r="G24" s="24" t="inlineStr">
        <is>
          <t>대기</t>
        </is>
      </c>
      <c r="H24" s="27">
        <f>IF(OR($D24="",$E24="",H$20=""),"",IF(AND($D24&lt;=H$20+6,$E24&gt;=H$20),"■",""))</f>
        <v/>
      </c>
      <c r="I24" s="27">
        <f>IF(OR($D24="",$E24="",I$20=""),"",IF(AND($D24&lt;=I$20+6,$E24&gt;=I$20),"■",""))</f>
        <v/>
      </c>
      <c r="J24" s="27">
        <f>IF(OR($D24="",$E24="",J$20=""),"",IF(AND($D24&lt;=J$20+6,$E24&gt;=J$20),"■",""))</f>
        <v/>
      </c>
      <c r="K24" s="27">
        <f>IF(OR($D24="",$E24="",K$20=""),"",IF(AND($D24&lt;=K$20+6,$E24&gt;=K$20),"■",""))</f>
        <v/>
      </c>
      <c r="L24" s="27">
        <f>IF(OR($D24="",$E24="",L$20=""),"",IF(AND($D24&lt;=L$20+6,$E24&gt;=L$20),"■",""))</f>
        <v/>
      </c>
      <c r="M24" s="27">
        <f>IF(OR($D24="",$E24="",M$20=""),"",IF(AND($D24&lt;=M$20+6,$E24&gt;=M$20),"■",""))</f>
        <v/>
      </c>
      <c r="N24" s="27">
        <f>IF(OR($D24="",$E24="",N$20=""),"",IF(AND($D24&lt;=N$20+6,$E24&gt;=N$20),"■",""))</f>
        <v/>
      </c>
      <c r="O24" s="27">
        <f>IF(OR($D24="",$E24="",O$20=""),"",IF(AND($D24&lt;=O$20+6,$E24&gt;=O$20),"■",""))</f>
        <v/>
      </c>
      <c r="P24" s="27">
        <f>IF(OR($D24="",$E24="",P$20=""),"",IF(AND($D24&lt;=P$20+6,$E24&gt;=P$20),"■",""))</f>
        <v/>
      </c>
      <c r="Q24" s="27">
        <f>IF(OR($D24="",$E24="",Q$20=""),"",IF(AND($D24&lt;=Q$20+6,$E24&gt;=Q$20),"■",""))</f>
        <v/>
      </c>
      <c r="R24" s="27">
        <f>IF(OR($D24="",$E24="",R$20=""),"",IF(AND($D24&lt;=R$20+6,$E24&gt;=R$20),"■",""))</f>
        <v/>
      </c>
      <c r="S24" s="27">
        <f>IF(OR($D24="",$E24="",S$20=""),"",IF(AND($D24&lt;=S$20+6,$E24&gt;=S$20),"■",""))</f>
        <v/>
      </c>
    </row>
    <row r="25" ht="20" customHeight="1">
      <c r="A25" s="21" t="n">
        <v>5</v>
      </c>
      <c r="B25" s="22" t="inlineStr">
        <is>
          <t>편집 · 자막</t>
        </is>
      </c>
      <c r="C25" s="24" t="inlineStr">
        <is>
          <t>최편집</t>
        </is>
      </c>
      <c r="D25" s="25" t="n">
        <v>46321</v>
      </c>
      <c r="E25" s="25" t="n">
        <v>46353</v>
      </c>
      <c r="F25" s="26">
        <f>IF(OR(D25="",E25=""),"",E25-D25+1)</f>
        <v/>
      </c>
      <c r="G25" s="24" t="inlineStr">
        <is>
          <t>대기</t>
        </is>
      </c>
      <c r="H25" s="27">
        <f>IF(OR($D25="",$E25="",H$20=""),"",IF(AND($D25&lt;=H$20+6,$E25&gt;=H$20),"■",""))</f>
        <v/>
      </c>
      <c r="I25" s="27">
        <f>IF(OR($D25="",$E25="",I$20=""),"",IF(AND($D25&lt;=I$20+6,$E25&gt;=I$20),"■",""))</f>
        <v/>
      </c>
      <c r="J25" s="27">
        <f>IF(OR($D25="",$E25="",J$20=""),"",IF(AND($D25&lt;=J$20+6,$E25&gt;=J$20),"■",""))</f>
        <v/>
      </c>
      <c r="K25" s="27">
        <f>IF(OR($D25="",$E25="",K$20=""),"",IF(AND($D25&lt;=K$20+6,$E25&gt;=K$20),"■",""))</f>
        <v/>
      </c>
      <c r="L25" s="27">
        <f>IF(OR($D25="",$E25="",L$20=""),"",IF(AND($D25&lt;=L$20+6,$E25&gt;=L$20),"■",""))</f>
        <v/>
      </c>
      <c r="M25" s="27">
        <f>IF(OR($D25="",$E25="",M$20=""),"",IF(AND($D25&lt;=M$20+6,$E25&gt;=M$20),"■",""))</f>
        <v/>
      </c>
      <c r="N25" s="27">
        <f>IF(OR($D25="",$E25="",N$20=""),"",IF(AND($D25&lt;=N$20+6,$E25&gt;=N$20),"■",""))</f>
        <v/>
      </c>
      <c r="O25" s="27">
        <f>IF(OR($D25="",$E25="",O$20=""),"",IF(AND($D25&lt;=O$20+6,$E25&gt;=O$20),"■",""))</f>
        <v/>
      </c>
      <c r="P25" s="27">
        <f>IF(OR($D25="",$E25="",P$20=""),"",IF(AND($D25&lt;=P$20+6,$E25&gt;=P$20),"■",""))</f>
        <v/>
      </c>
      <c r="Q25" s="27">
        <f>IF(OR($D25="",$E25="",Q$20=""),"",IF(AND($D25&lt;=Q$20+6,$E25&gt;=Q$20),"■",""))</f>
        <v/>
      </c>
      <c r="R25" s="27">
        <f>IF(OR($D25="",$E25="",R$20=""),"",IF(AND($D25&lt;=R$20+6,$E25&gt;=R$20),"■",""))</f>
        <v/>
      </c>
      <c r="S25" s="27">
        <f>IF(OR($D25="",$E25="",S$20=""),"",IF(AND($D25&lt;=S$20+6,$E25&gt;=S$20),"■",""))</f>
        <v/>
      </c>
    </row>
    <row r="26" ht="20" customHeight="1">
      <c r="A26" s="21" t="n">
        <v>6</v>
      </c>
      <c r="B26" s="22" t="inlineStr">
        <is>
          <t>판매 페이지 만들기</t>
        </is>
      </c>
      <c r="C26" s="24" t="inlineStr">
        <is>
          <t>박매니저</t>
        </is>
      </c>
      <c r="D26" s="25" t="n">
        <v>46335</v>
      </c>
      <c r="E26" s="25" t="n">
        <v>46346</v>
      </c>
      <c r="F26" s="26">
        <f>IF(OR(D26="",E26=""),"",E26-D26+1)</f>
        <v/>
      </c>
      <c r="G26" s="24" t="inlineStr">
        <is>
          <t>대기</t>
        </is>
      </c>
      <c r="H26" s="27">
        <f>IF(OR($D26="",$E26="",H$20=""),"",IF(AND($D26&lt;=H$20+6,$E26&gt;=H$20),"■",""))</f>
        <v/>
      </c>
      <c r="I26" s="27">
        <f>IF(OR($D26="",$E26="",I$20=""),"",IF(AND($D26&lt;=I$20+6,$E26&gt;=I$20),"■",""))</f>
        <v/>
      </c>
      <c r="J26" s="27">
        <f>IF(OR($D26="",$E26="",J$20=""),"",IF(AND($D26&lt;=J$20+6,$E26&gt;=J$20),"■",""))</f>
        <v/>
      </c>
      <c r="K26" s="27">
        <f>IF(OR($D26="",$E26="",K$20=""),"",IF(AND($D26&lt;=K$20+6,$E26&gt;=K$20),"■",""))</f>
        <v/>
      </c>
      <c r="L26" s="27">
        <f>IF(OR($D26="",$E26="",L$20=""),"",IF(AND($D26&lt;=L$20+6,$E26&gt;=L$20),"■",""))</f>
        <v/>
      </c>
      <c r="M26" s="27">
        <f>IF(OR($D26="",$E26="",M$20=""),"",IF(AND($D26&lt;=M$20+6,$E26&gt;=M$20),"■",""))</f>
        <v/>
      </c>
      <c r="N26" s="27">
        <f>IF(OR($D26="",$E26="",N$20=""),"",IF(AND($D26&lt;=N$20+6,$E26&gt;=N$20),"■",""))</f>
        <v/>
      </c>
      <c r="O26" s="27">
        <f>IF(OR($D26="",$E26="",O$20=""),"",IF(AND($D26&lt;=O$20+6,$E26&gt;=O$20),"■",""))</f>
        <v/>
      </c>
      <c r="P26" s="27">
        <f>IF(OR($D26="",$E26="",P$20=""),"",IF(AND($D26&lt;=P$20+6,$E26&gt;=P$20),"■",""))</f>
        <v/>
      </c>
      <c r="Q26" s="27">
        <f>IF(OR($D26="",$E26="",Q$20=""),"",IF(AND($D26&lt;=Q$20+6,$E26&gt;=Q$20),"■",""))</f>
        <v/>
      </c>
      <c r="R26" s="27">
        <f>IF(OR($D26="",$E26="",R$20=""),"",IF(AND($D26&lt;=R$20+6,$E26&gt;=R$20),"■",""))</f>
        <v/>
      </c>
      <c r="S26" s="27">
        <f>IF(OR($D26="",$E26="",S$20=""),"",IF(AND($D26&lt;=S$20+6,$E26&gt;=S$20),"■",""))</f>
        <v/>
      </c>
    </row>
    <row r="27" ht="20" customHeight="1">
      <c r="A27" s="21" t="n">
        <v>7</v>
      </c>
      <c r="B27" s="22" t="inlineStr">
        <is>
          <t>사전 신청 이벤트</t>
        </is>
      </c>
      <c r="C27" s="24" t="inlineStr">
        <is>
          <t>김대표</t>
        </is>
      </c>
      <c r="D27" s="25" t="n">
        <v>46349</v>
      </c>
      <c r="E27" s="25" t="n">
        <v>46360</v>
      </c>
      <c r="F27" s="26">
        <f>IF(OR(D27="",E27=""),"",E27-D27+1)</f>
        <v/>
      </c>
      <c r="G27" s="24" t="inlineStr">
        <is>
          <t>대기</t>
        </is>
      </c>
      <c r="H27" s="27">
        <f>IF(OR($D27="",$E27="",H$20=""),"",IF(AND($D27&lt;=H$20+6,$E27&gt;=H$20),"■",""))</f>
        <v/>
      </c>
      <c r="I27" s="27">
        <f>IF(OR($D27="",$E27="",I$20=""),"",IF(AND($D27&lt;=I$20+6,$E27&gt;=I$20),"■",""))</f>
        <v/>
      </c>
      <c r="J27" s="27">
        <f>IF(OR($D27="",$E27="",J$20=""),"",IF(AND($D27&lt;=J$20+6,$E27&gt;=J$20),"■",""))</f>
        <v/>
      </c>
      <c r="K27" s="27">
        <f>IF(OR($D27="",$E27="",K$20=""),"",IF(AND($D27&lt;=K$20+6,$E27&gt;=K$20),"■",""))</f>
        <v/>
      </c>
      <c r="L27" s="27">
        <f>IF(OR($D27="",$E27="",L$20=""),"",IF(AND($D27&lt;=L$20+6,$E27&gt;=L$20),"■",""))</f>
        <v/>
      </c>
      <c r="M27" s="27">
        <f>IF(OR($D27="",$E27="",M$20=""),"",IF(AND($D27&lt;=M$20+6,$E27&gt;=M$20),"■",""))</f>
        <v/>
      </c>
      <c r="N27" s="27">
        <f>IF(OR($D27="",$E27="",N$20=""),"",IF(AND($D27&lt;=N$20+6,$E27&gt;=N$20),"■",""))</f>
        <v/>
      </c>
      <c r="O27" s="27">
        <f>IF(OR($D27="",$E27="",O$20=""),"",IF(AND($D27&lt;=O$20+6,$E27&gt;=O$20),"■",""))</f>
        <v/>
      </c>
      <c r="P27" s="27">
        <f>IF(OR($D27="",$E27="",P$20=""),"",IF(AND($D27&lt;=P$20+6,$E27&gt;=P$20),"■",""))</f>
        <v/>
      </c>
      <c r="Q27" s="27">
        <f>IF(OR($D27="",$E27="",Q$20=""),"",IF(AND($D27&lt;=Q$20+6,$E27&gt;=Q$20),"■",""))</f>
        <v/>
      </c>
      <c r="R27" s="27">
        <f>IF(OR($D27="",$E27="",R$20=""),"",IF(AND($D27&lt;=R$20+6,$E27&gt;=R$20),"■",""))</f>
        <v/>
      </c>
      <c r="S27" s="27">
        <f>IF(OR($D27="",$E27="",S$20=""),"",IF(AND($D27&lt;=S$20+6,$E27&gt;=S$20),"■",""))</f>
        <v/>
      </c>
    </row>
    <row r="28" ht="20" customHeight="1">
      <c r="A28" s="21" t="n">
        <v>8</v>
      </c>
      <c r="B28" s="22" t="inlineStr">
        <is>
          <t>정식 오픈 · 첫 기수 운영</t>
        </is>
      </c>
      <c r="C28" s="24" t="inlineStr">
        <is>
          <t>전원</t>
        </is>
      </c>
      <c r="D28" s="25" t="n">
        <v>46363</v>
      </c>
      <c r="E28" s="25" t="n">
        <v>46374</v>
      </c>
      <c r="F28" s="26">
        <f>IF(OR(D28="",E28=""),"",E28-D28+1)</f>
        <v/>
      </c>
      <c r="G28" s="24" t="inlineStr">
        <is>
          <t>대기</t>
        </is>
      </c>
      <c r="H28" s="27">
        <f>IF(OR($D28="",$E28="",H$20=""),"",IF(AND($D28&lt;=H$20+6,$E28&gt;=H$20),"■",""))</f>
        <v/>
      </c>
      <c r="I28" s="27">
        <f>IF(OR($D28="",$E28="",I$20=""),"",IF(AND($D28&lt;=I$20+6,$E28&gt;=I$20),"■",""))</f>
        <v/>
      </c>
      <c r="J28" s="27">
        <f>IF(OR($D28="",$E28="",J$20=""),"",IF(AND($D28&lt;=J$20+6,$E28&gt;=J$20),"■",""))</f>
        <v/>
      </c>
      <c r="K28" s="27">
        <f>IF(OR($D28="",$E28="",K$20=""),"",IF(AND($D28&lt;=K$20+6,$E28&gt;=K$20),"■",""))</f>
        <v/>
      </c>
      <c r="L28" s="27">
        <f>IF(OR($D28="",$E28="",L$20=""),"",IF(AND($D28&lt;=L$20+6,$E28&gt;=L$20),"■",""))</f>
        <v/>
      </c>
      <c r="M28" s="27">
        <f>IF(OR($D28="",$E28="",M$20=""),"",IF(AND($D28&lt;=M$20+6,$E28&gt;=M$20),"■",""))</f>
        <v/>
      </c>
      <c r="N28" s="27">
        <f>IF(OR($D28="",$E28="",N$20=""),"",IF(AND($D28&lt;=N$20+6,$E28&gt;=N$20),"■",""))</f>
        <v/>
      </c>
      <c r="O28" s="27">
        <f>IF(OR($D28="",$E28="",O$20=""),"",IF(AND($D28&lt;=O$20+6,$E28&gt;=O$20),"■",""))</f>
        <v/>
      </c>
      <c r="P28" s="27">
        <f>IF(OR($D28="",$E28="",P$20=""),"",IF(AND($D28&lt;=P$20+6,$E28&gt;=P$20),"■",""))</f>
        <v/>
      </c>
      <c r="Q28" s="27">
        <f>IF(OR($D28="",$E28="",Q$20=""),"",IF(AND($D28&lt;=Q$20+6,$E28&gt;=Q$20),"■",""))</f>
        <v/>
      </c>
      <c r="R28" s="27">
        <f>IF(OR($D28="",$E28="",R$20=""),"",IF(AND($D28&lt;=R$20+6,$E28&gt;=R$20),"■",""))</f>
        <v/>
      </c>
      <c r="S28" s="27">
        <f>IF(OR($D28="",$E28="",S$20=""),"",IF(AND($D28&lt;=S$20+6,$E28&gt;=S$20),"■",""))</f>
        <v/>
      </c>
    </row>
    <row r="29" ht="20" customHeight="1">
      <c r="A29" s="21" t="n">
        <v>9</v>
      </c>
      <c r="B29" s="22" t="n"/>
      <c r="C29" s="24" t="n"/>
      <c r="D29" s="25" t="n"/>
      <c r="E29" s="25" t="n"/>
      <c r="F29" s="26">
        <f>IF(OR(D29="",E29=""),"",E29-D29+1)</f>
        <v/>
      </c>
      <c r="G29" s="24" t="n"/>
      <c r="H29" s="27">
        <f>IF(OR($D29="",$E29="",H$20=""),"",IF(AND($D29&lt;=H$20+6,$E29&gt;=H$20),"■",""))</f>
        <v/>
      </c>
      <c r="I29" s="27">
        <f>IF(OR($D29="",$E29="",I$20=""),"",IF(AND($D29&lt;=I$20+6,$E29&gt;=I$20),"■",""))</f>
        <v/>
      </c>
      <c r="J29" s="27">
        <f>IF(OR($D29="",$E29="",J$20=""),"",IF(AND($D29&lt;=J$20+6,$E29&gt;=J$20),"■",""))</f>
        <v/>
      </c>
      <c r="K29" s="27">
        <f>IF(OR($D29="",$E29="",K$20=""),"",IF(AND($D29&lt;=K$20+6,$E29&gt;=K$20),"■",""))</f>
        <v/>
      </c>
      <c r="L29" s="27">
        <f>IF(OR($D29="",$E29="",L$20=""),"",IF(AND($D29&lt;=L$20+6,$E29&gt;=L$20),"■",""))</f>
        <v/>
      </c>
      <c r="M29" s="27">
        <f>IF(OR($D29="",$E29="",M$20=""),"",IF(AND($D29&lt;=M$20+6,$E29&gt;=M$20),"■",""))</f>
        <v/>
      </c>
      <c r="N29" s="27">
        <f>IF(OR($D29="",$E29="",N$20=""),"",IF(AND($D29&lt;=N$20+6,$E29&gt;=N$20),"■",""))</f>
        <v/>
      </c>
      <c r="O29" s="27">
        <f>IF(OR($D29="",$E29="",O$20=""),"",IF(AND($D29&lt;=O$20+6,$E29&gt;=O$20),"■",""))</f>
        <v/>
      </c>
      <c r="P29" s="27">
        <f>IF(OR($D29="",$E29="",P$20=""),"",IF(AND($D29&lt;=P$20+6,$E29&gt;=P$20),"■",""))</f>
        <v/>
      </c>
      <c r="Q29" s="27">
        <f>IF(OR($D29="",$E29="",Q$20=""),"",IF(AND($D29&lt;=Q$20+6,$E29&gt;=Q$20),"■",""))</f>
        <v/>
      </c>
      <c r="R29" s="27">
        <f>IF(OR($D29="",$E29="",R$20=""),"",IF(AND($D29&lt;=R$20+6,$E29&gt;=R$20),"■",""))</f>
        <v/>
      </c>
      <c r="S29" s="27">
        <f>IF(OR($D29="",$E29="",S$20=""),"",IF(AND($D29&lt;=S$20+6,$E29&gt;=S$20),"■",""))</f>
        <v/>
      </c>
    </row>
    <row r="30" ht="20" customHeight="1">
      <c r="A30" s="21" t="n">
        <v>10</v>
      </c>
      <c r="B30" s="22" t="n"/>
      <c r="C30" s="24" t="n"/>
      <c r="D30" s="25" t="n"/>
      <c r="E30" s="25" t="n"/>
      <c r="F30" s="26">
        <f>IF(OR(D30="",E30=""),"",E30-D30+1)</f>
        <v/>
      </c>
      <c r="G30" s="24" t="n"/>
      <c r="H30" s="27">
        <f>IF(OR($D30="",$E30="",H$20=""),"",IF(AND($D30&lt;=H$20+6,$E30&gt;=H$20),"■",""))</f>
        <v/>
      </c>
      <c r="I30" s="27">
        <f>IF(OR($D30="",$E30="",I$20=""),"",IF(AND($D30&lt;=I$20+6,$E30&gt;=I$20),"■",""))</f>
        <v/>
      </c>
      <c r="J30" s="27">
        <f>IF(OR($D30="",$E30="",J$20=""),"",IF(AND($D30&lt;=J$20+6,$E30&gt;=J$20),"■",""))</f>
        <v/>
      </c>
      <c r="K30" s="27">
        <f>IF(OR($D30="",$E30="",K$20=""),"",IF(AND($D30&lt;=K$20+6,$E30&gt;=K$20),"■",""))</f>
        <v/>
      </c>
      <c r="L30" s="27">
        <f>IF(OR($D30="",$E30="",L$20=""),"",IF(AND($D30&lt;=L$20+6,$E30&gt;=L$20),"■",""))</f>
        <v/>
      </c>
      <c r="M30" s="27">
        <f>IF(OR($D30="",$E30="",M$20=""),"",IF(AND($D30&lt;=M$20+6,$E30&gt;=M$20),"■",""))</f>
        <v/>
      </c>
      <c r="N30" s="27">
        <f>IF(OR($D30="",$E30="",N$20=""),"",IF(AND($D30&lt;=N$20+6,$E30&gt;=N$20),"■",""))</f>
        <v/>
      </c>
      <c r="O30" s="27">
        <f>IF(OR($D30="",$E30="",O$20=""),"",IF(AND($D30&lt;=O$20+6,$E30&gt;=O$20),"■",""))</f>
        <v/>
      </c>
      <c r="P30" s="27">
        <f>IF(OR($D30="",$E30="",P$20=""),"",IF(AND($D30&lt;=P$20+6,$E30&gt;=P$20),"■",""))</f>
        <v/>
      </c>
      <c r="Q30" s="27">
        <f>IF(OR($D30="",$E30="",Q$20=""),"",IF(AND($D30&lt;=Q$20+6,$E30&gt;=Q$20),"■",""))</f>
        <v/>
      </c>
      <c r="R30" s="27">
        <f>IF(OR($D30="",$E30="",R$20=""),"",IF(AND($D30&lt;=R$20+6,$E30&gt;=R$20),"■",""))</f>
        <v/>
      </c>
      <c r="S30" s="27">
        <f>IF(OR($D30="",$E30="",S$20=""),"",IF(AND($D30&lt;=S$20+6,$E30&gt;=S$20),"■",""))</f>
        <v/>
      </c>
    </row>
    <row r="31" ht="20" customHeight="1">
      <c r="A31" s="21" t="n">
        <v>11</v>
      </c>
      <c r="B31" s="22" t="n"/>
      <c r="C31" s="24" t="n"/>
      <c r="D31" s="25" t="n"/>
      <c r="E31" s="25" t="n"/>
      <c r="F31" s="26">
        <f>IF(OR(D31="",E31=""),"",E31-D31+1)</f>
        <v/>
      </c>
      <c r="G31" s="24" t="n"/>
      <c r="H31" s="27">
        <f>IF(OR($D31="",$E31="",H$20=""),"",IF(AND($D31&lt;=H$20+6,$E31&gt;=H$20),"■",""))</f>
        <v/>
      </c>
      <c r="I31" s="27">
        <f>IF(OR($D31="",$E31="",I$20=""),"",IF(AND($D31&lt;=I$20+6,$E31&gt;=I$20),"■",""))</f>
        <v/>
      </c>
      <c r="J31" s="27">
        <f>IF(OR($D31="",$E31="",J$20=""),"",IF(AND($D31&lt;=J$20+6,$E31&gt;=J$20),"■",""))</f>
        <v/>
      </c>
      <c r="K31" s="27">
        <f>IF(OR($D31="",$E31="",K$20=""),"",IF(AND($D31&lt;=K$20+6,$E31&gt;=K$20),"■",""))</f>
        <v/>
      </c>
      <c r="L31" s="27">
        <f>IF(OR($D31="",$E31="",L$20=""),"",IF(AND($D31&lt;=L$20+6,$E31&gt;=L$20),"■",""))</f>
        <v/>
      </c>
      <c r="M31" s="27">
        <f>IF(OR($D31="",$E31="",M$20=""),"",IF(AND($D31&lt;=M$20+6,$E31&gt;=M$20),"■",""))</f>
        <v/>
      </c>
      <c r="N31" s="27">
        <f>IF(OR($D31="",$E31="",N$20=""),"",IF(AND($D31&lt;=N$20+6,$E31&gt;=N$20),"■",""))</f>
        <v/>
      </c>
      <c r="O31" s="27">
        <f>IF(OR($D31="",$E31="",O$20=""),"",IF(AND($D31&lt;=O$20+6,$E31&gt;=O$20),"■",""))</f>
        <v/>
      </c>
      <c r="P31" s="27">
        <f>IF(OR($D31="",$E31="",P$20=""),"",IF(AND($D31&lt;=P$20+6,$E31&gt;=P$20),"■",""))</f>
        <v/>
      </c>
      <c r="Q31" s="27">
        <f>IF(OR($D31="",$E31="",Q$20=""),"",IF(AND($D31&lt;=Q$20+6,$E31&gt;=Q$20),"■",""))</f>
        <v/>
      </c>
      <c r="R31" s="27">
        <f>IF(OR($D31="",$E31="",R$20=""),"",IF(AND($D31&lt;=R$20+6,$E31&gt;=R$20),"■",""))</f>
        <v/>
      </c>
      <c r="S31" s="27">
        <f>IF(OR($D31="",$E31="",S$20=""),"",IF(AND($D31&lt;=S$20+6,$E31&gt;=S$20),"■",""))</f>
        <v/>
      </c>
    </row>
    <row r="32" ht="20" customHeight="1">
      <c r="A32" s="21" t="n">
        <v>12</v>
      </c>
      <c r="B32" s="22" t="n"/>
      <c r="C32" s="24" t="n"/>
      <c r="D32" s="25" t="n"/>
      <c r="E32" s="25" t="n"/>
      <c r="F32" s="26">
        <f>IF(OR(D32="",E32=""),"",E32-D32+1)</f>
        <v/>
      </c>
      <c r="G32" s="24" t="n"/>
      <c r="H32" s="27">
        <f>IF(OR($D32="",$E32="",H$20=""),"",IF(AND($D32&lt;=H$20+6,$E32&gt;=H$20),"■",""))</f>
        <v/>
      </c>
      <c r="I32" s="27">
        <f>IF(OR($D32="",$E32="",I$20=""),"",IF(AND($D32&lt;=I$20+6,$E32&gt;=I$20),"■",""))</f>
        <v/>
      </c>
      <c r="J32" s="27">
        <f>IF(OR($D32="",$E32="",J$20=""),"",IF(AND($D32&lt;=J$20+6,$E32&gt;=J$20),"■",""))</f>
        <v/>
      </c>
      <c r="K32" s="27">
        <f>IF(OR($D32="",$E32="",K$20=""),"",IF(AND($D32&lt;=K$20+6,$E32&gt;=K$20),"■",""))</f>
        <v/>
      </c>
      <c r="L32" s="27">
        <f>IF(OR($D32="",$E32="",L$20=""),"",IF(AND($D32&lt;=L$20+6,$E32&gt;=L$20),"■",""))</f>
        <v/>
      </c>
      <c r="M32" s="27">
        <f>IF(OR($D32="",$E32="",M$20=""),"",IF(AND($D32&lt;=M$20+6,$E32&gt;=M$20),"■",""))</f>
        <v/>
      </c>
      <c r="N32" s="27">
        <f>IF(OR($D32="",$E32="",N$20=""),"",IF(AND($D32&lt;=N$20+6,$E32&gt;=N$20),"■",""))</f>
        <v/>
      </c>
      <c r="O32" s="27">
        <f>IF(OR($D32="",$E32="",O$20=""),"",IF(AND($D32&lt;=O$20+6,$E32&gt;=O$20),"■",""))</f>
        <v/>
      </c>
      <c r="P32" s="27">
        <f>IF(OR($D32="",$E32="",P$20=""),"",IF(AND($D32&lt;=P$20+6,$E32&gt;=P$20),"■",""))</f>
        <v/>
      </c>
      <c r="Q32" s="27">
        <f>IF(OR($D32="",$E32="",Q$20=""),"",IF(AND($D32&lt;=Q$20+6,$E32&gt;=Q$20),"■",""))</f>
        <v/>
      </c>
      <c r="R32" s="27">
        <f>IF(OR($D32="",$E32="",R$20=""),"",IF(AND($D32&lt;=R$20+6,$E32&gt;=R$20),"■",""))</f>
        <v/>
      </c>
      <c r="S32" s="27">
        <f>IF(OR($D32="",$E32="",S$20=""),"",IF(AND($D32&lt;=S$20+6,$E32&gt;=S$20),"■",""))</f>
        <v/>
      </c>
    </row>
    <row r="33" ht="24" customHeight="1">
      <c r="A33" s="4" t="inlineStr">
        <is>
          <t>진행률 (완료 / 전체)</t>
        </is>
      </c>
      <c r="B33" s="5" t="n"/>
      <c r="C33" s="28">
        <f>IFERROR(COUNTIF(G21:G32,"완료")/COUNTA(B21:B32),"")</f>
        <v/>
      </c>
      <c r="D33" s="4" t="inlineStr">
        <is>
          <t>시간 경과율</t>
        </is>
      </c>
      <c r="E33" s="5" t="n"/>
      <c r="F33" s="29">
        <f>IF(OR($C$5="",$F$5=""),"",MAX(0,MIN(1,IFERROR((TODAY()-$C$5)/($F$5-$C$5),0))))</f>
        <v/>
      </c>
      <c r="G33" s="11" t="n"/>
      <c r="H33" s="30">
        <f>IF(OR(C33="",F33=""),"",IF(C33&gt;=F33,"일정대로 가는 중","진행률이 시간 경과보다 낮아요 — 늦어진 작업과 위험 표를 확인하세요"))</f>
        <v/>
      </c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</row>
    <row r="35" ht="22" customHeight="1">
      <c r="A35" s="15" t="inlineStr">
        <is>
          <t>4. 역할 (RACI) — R 실행 · A 최종 책임(1명) · C 의견 주기 · I 결과 공유</t>
        </is>
      </c>
    </row>
    <row r="36" ht="24" customHeight="1">
      <c r="A36" s="19" t="inlineStr">
        <is>
          <t>작업 · 결정 / 이름 →</t>
        </is>
      </c>
      <c r="B36" s="20" t="n"/>
      <c r="C36" s="31" t="inlineStr">
        <is>
          <t>김대표</t>
        </is>
      </c>
      <c r="D36" s="31" t="inlineStr">
        <is>
          <t>이강사</t>
        </is>
      </c>
      <c r="E36" s="31" t="inlineStr">
        <is>
          <t>박매니저</t>
        </is>
      </c>
      <c r="F36" s="31" t="inlineStr">
        <is>
          <t>최편집</t>
        </is>
      </c>
      <c r="G36" s="7" t="n"/>
      <c r="H36" s="19" t="inlineStr">
        <is>
          <t>확인 (자동)</t>
        </is>
      </c>
      <c r="I36" s="20" t="n"/>
      <c r="J36" s="20" t="n"/>
      <c r="K36" s="20" t="n"/>
      <c r="L36" s="20" t="n"/>
      <c r="M36" s="19" t="inlineStr">
        <is>
          <t>메모</t>
        </is>
      </c>
      <c r="N36" s="20" t="n"/>
      <c r="O36" s="20" t="n"/>
      <c r="P36" s="20" t="n"/>
      <c r="Q36" s="20" t="n"/>
      <c r="R36" s="20" t="n"/>
      <c r="S36" s="20" t="n"/>
    </row>
    <row r="37" ht="22" customHeight="1">
      <c r="A37" s="22" t="inlineStr">
        <is>
          <t>커리큘럼 확정</t>
        </is>
      </c>
      <c r="B37" s="7" t="n"/>
      <c r="C37" s="21" t="inlineStr">
        <is>
          <t>A</t>
        </is>
      </c>
      <c r="D37" s="21" t="inlineStr">
        <is>
          <t>R</t>
        </is>
      </c>
      <c r="E37" s="21" t="inlineStr">
        <is>
          <t>C</t>
        </is>
      </c>
      <c r="F37" s="21" t="inlineStr">
        <is>
          <t>I</t>
        </is>
      </c>
      <c r="G37" s="7" t="n"/>
      <c r="H37" s="32">
        <f>IF(COUNTA(C37:G37)=0,"",IF(COUNTIF(C37:G37,"A")&lt;&gt;1,"A(최종 책임)는 1명이어야 해요",IF(COUNTIF(C37:G37,"R")=0,"R(실행)이 없어요","OK")))</f>
        <v/>
      </c>
      <c r="I37" s="11" t="n"/>
      <c r="J37" s="11" t="n"/>
      <c r="K37" s="11" t="n"/>
      <c r="L37" s="11" t="n"/>
      <c r="M37" s="22" t="inlineStr"/>
      <c r="N37" s="7" t="n"/>
      <c r="O37" s="7" t="n"/>
      <c r="P37" s="7" t="n"/>
      <c r="Q37" s="7" t="n"/>
      <c r="R37" s="7" t="n"/>
      <c r="S37" s="7" t="n"/>
    </row>
    <row r="38" ht="22" customHeight="1">
      <c r="A38" s="22" t="inlineStr">
        <is>
          <t>판매 가격 결정</t>
        </is>
      </c>
      <c r="B38" s="7" t="n"/>
      <c r="C38" s="21" t="inlineStr">
        <is>
          <t>A</t>
        </is>
      </c>
      <c r="D38" s="21" t="inlineStr">
        <is>
          <t>C</t>
        </is>
      </c>
      <c r="E38" s="21" t="inlineStr">
        <is>
          <t>R</t>
        </is>
      </c>
      <c r="F38" s="21" t="inlineStr">
        <is>
          <t>I</t>
        </is>
      </c>
      <c r="G38" s="7" t="n"/>
      <c r="H38" s="32">
        <f>IF(COUNTA(C38:G38)=0,"",IF(COUNTIF(C38:G38,"A")&lt;&gt;1,"A(최종 책임)는 1명이어야 해요",IF(COUNTIF(C38:G38,"R")=0,"R(실행)이 없어요","OK")))</f>
        <v/>
      </c>
      <c r="I38" s="11" t="n"/>
      <c r="J38" s="11" t="n"/>
      <c r="K38" s="11" t="n"/>
      <c r="L38" s="11" t="n"/>
      <c r="M38" s="22" t="inlineStr"/>
      <c r="N38" s="7" t="n"/>
      <c r="O38" s="7" t="n"/>
      <c r="P38" s="7" t="n"/>
      <c r="Q38" s="7" t="n"/>
      <c r="R38" s="7" t="n"/>
      <c r="S38" s="7" t="n"/>
    </row>
    <row r="39" ht="22" customHeight="1">
      <c r="A39" s="22" t="inlineStr">
        <is>
          <t>영상 품질 검수</t>
        </is>
      </c>
      <c r="B39" s="7" t="n"/>
      <c r="C39" s="21" t="inlineStr">
        <is>
          <t>A</t>
        </is>
      </c>
      <c r="D39" s="21" t="inlineStr">
        <is>
          <t>C</t>
        </is>
      </c>
      <c r="E39" s="21" t="inlineStr">
        <is>
          <t>I</t>
        </is>
      </c>
      <c r="F39" s="21" t="inlineStr">
        <is>
          <t>R</t>
        </is>
      </c>
      <c r="G39" s="7" t="n"/>
      <c r="H39" s="32">
        <f>IF(COUNTA(C39:G39)=0,"",IF(COUNTIF(C39:G39,"A")&lt;&gt;1,"A(최종 책임)는 1명이어야 해요",IF(COUNTIF(C39:G39,"R")=0,"R(실행)이 없어요","OK")))</f>
        <v/>
      </c>
      <c r="I39" s="11" t="n"/>
      <c r="J39" s="11" t="n"/>
      <c r="K39" s="11" t="n"/>
      <c r="L39" s="11" t="n"/>
      <c r="M39" s="22" t="inlineStr"/>
      <c r="N39" s="7" t="n"/>
      <c r="O39" s="7" t="n"/>
      <c r="P39" s="7" t="n"/>
      <c r="Q39" s="7" t="n"/>
      <c r="R39" s="7" t="n"/>
      <c r="S39" s="7" t="n"/>
    </row>
    <row r="40" ht="22" customHeight="1">
      <c r="A40" s="22" t="inlineStr">
        <is>
          <t>판매 페이지 문구</t>
        </is>
      </c>
      <c r="B40" s="7" t="n"/>
      <c r="C40" s="21" t="inlineStr">
        <is>
          <t>A</t>
        </is>
      </c>
      <c r="D40" s="21" t="inlineStr">
        <is>
          <t>C</t>
        </is>
      </c>
      <c r="E40" s="21" t="inlineStr">
        <is>
          <t>R</t>
        </is>
      </c>
      <c r="F40" s="21" t="inlineStr">
        <is>
          <t>I</t>
        </is>
      </c>
      <c r="G40" s="7" t="n"/>
      <c r="H40" s="32">
        <f>IF(COUNTA(C40:G40)=0,"",IF(COUNTIF(C40:G40,"A")&lt;&gt;1,"A(최종 책임)는 1명이어야 해요",IF(COUNTIF(C40:G40,"R")=0,"R(실행)이 없어요","OK")))</f>
        <v/>
      </c>
      <c r="I40" s="11" t="n"/>
      <c r="J40" s="11" t="n"/>
      <c r="K40" s="11" t="n"/>
      <c r="L40" s="11" t="n"/>
      <c r="M40" s="22" t="inlineStr"/>
      <c r="N40" s="7" t="n"/>
      <c r="O40" s="7" t="n"/>
      <c r="P40" s="7" t="n"/>
      <c r="Q40" s="7" t="n"/>
      <c r="R40" s="7" t="n"/>
      <c r="S40" s="7" t="n"/>
    </row>
    <row r="41" ht="22" customHeight="1">
      <c r="A41" s="22" t="inlineStr">
        <is>
          <t>홍보 예산 사용</t>
        </is>
      </c>
      <c r="B41" s="7" t="n"/>
      <c r="C41" s="21" t="inlineStr">
        <is>
          <t>A</t>
        </is>
      </c>
      <c r="D41" s="21" t="inlineStr">
        <is>
          <t>I</t>
        </is>
      </c>
      <c r="E41" s="21" t="inlineStr">
        <is>
          <t>A</t>
        </is>
      </c>
      <c r="F41" s="21" t="inlineStr">
        <is>
          <t>I</t>
        </is>
      </c>
      <c r="G41" s="7" t="n"/>
      <c r="H41" s="32">
        <f>IF(COUNTA(C41:G41)=0,"",IF(COUNTIF(C41:G41,"A")&lt;&gt;1,"A(최종 책임)는 1명이어야 해요",IF(COUNTIF(C41:G41,"R")=0,"R(실행)이 없어요","OK")))</f>
        <v/>
      </c>
      <c r="I41" s="11" t="n"/>
      <c r="J41" s="11" t="n"/>
      <c r="K41" s="11" t="n"/>
      <c r="L41" s="11" t="n"/>
      <c r="M41" s="22" t="inlineStr">
        <is>
          <t>← 최종 책임자를 한 명으로 정리 필요</t>
        </is>
      </c>
      <c r="N41" s="7" t="n"/>
      <c r="O41" s="7" t="n"/>
      <c r="P41" s="7" t="n"/>
      <c r="Q41" s="7" t="n"/>
      <c r="R41" s="7" t="n"/>
      <c r="S41" s="7" t="n"/>
    </row>
    <row r="42" ht="22" customHeight="1">
      <c r="A42" s="22" t="n"/>
      <c r="B42" s="7" t="n"/>
      <c r="C42" s="21" t="n"/>
      <c r="D42" s="21" t="n"/>
      <c r="E42" s="21" t="n"/>
      <c r="F42" s="21" t="n"/>
      <c r="G42" s="7" t="n"/>
      <c r="H42" s="32">
        <f>IF(COUNTA(C42:G42)=0,"",IF(COUNTIF(C42:G42,"A")&lt;&gt;1,"A(최종 책임)는 1명이어야 해요",IF(COUNTIF(C42:G42,"R")=0,"R(실행)이 없어요","OK")))</f>
        <v/>
      </c>
      <c r="I42" s="11" t="n"/>
      <c r="J42" s="11" t="n"/>
      <c r="K42" s="11" t="n"/>
      <c r="L42" s="11" t="n"/>
      <c r="M42" s="22" t="n"/>
      <c r="N42" s="7" t="n"/>
      <c r="O42" s="7" t="n"/>
      <c r="P42" s="7" t="n"/>
      <c r="Q42" s="7" t="n"/>
      <c r="R42" s="7" t="n"/>
      <c r="S42" s="7" t="n"/>
    </row>
    <row r="44" ht="22" customHeight="1">
      <c r="A44" s="15" t="inlineStr">
        <is>
          <t>5. 위험 요소와 대비책 — 점수 = 가능성 × 영향 (6 이상 높음)</t>
        </is>
      </c>
    </row>
    <row r="45" ht="24" customHeight="1">
      <c r="A45" s="19" t="inlineStr">
        <is>
          <t>번호</t>
        </is>
      </c>
      <c r="B45" s="19" t="inlineStr">
        <is>
          <t>위험 요소</t>
        </is>
      </c>
      <c r="C45" s="19" t="inlineStr">
        <is>
          <t>가능성</t>
        </is>
      </c>
      <c r="D45" s="19" t="inlineStr">
        <is>
          <t>영향</t>
        </is>
      </c>
      <c r="E45" s="19" t="inlineStr">
        <is>
          <t>점수</t>
        </is>
      </c>
      <c r="F45" s="19" t="inlineStr">
        <is>
          <t>등급</t>
        </is>
      </c>
      <c r="G45" s="20" t="n"/>
      <c r="H45" s="19" t="inlineStr">
        <is>
          <t>대비책</t>
        </is>
      </c>
      <c r="I45" s="20" t="n"/>
      <c r="J45" s="20" t="n"/>
      <c r="K45" s="20" t="n"/>
      <c r="L45" s="20" t="n"/>
      <c r="M45" s="20" t="n"/>
      <c r="N45" s="20" t="n"/>
      <c r="O45" s="20" t="n"/>
      <c r="P45" s="20" t="n"/>
      <c r="Q45" s="19" t="inlineStr">
        <is>
          <t>담당</t>
        </is>
      </c>
      <c r="R45" s="20" t="n"/>
      <c r="S45" s="20" t="n"/>
    </row>
    <row r="46" ht="30" customHeight="1">
      <c r="A46" s="21" t="n">
        <v>1</v>
      </c>
      <c r="B46" s="22" t="inlineStr">
        <is>
          <t>강사 일정 변경으로 촬영 지연</t>
        </is>
      </c>
      <c r="C46" s="21" t="n">
        <v>2</v>
      </c>
      <c r="D46" s="21" t="n">
        <v>3</v>
      </c>
      <c r="E46" s="33">
        <f>IF(OR(C46="",D46=""),"",C46*D46)</f>
        <v/>
      </c>
      <c r="F46" s="33">
        <f>IF(E46="","",IF(E46&gt;=6,"높음",IF(E46&gt;=3,"보통","낮음")))</f>
        <v/>
      </c>
      <c r="G46" s="11" t="n"/>
      <c r="H46" s="22" t="inlineStr">
        <is>
          <t>촬영 일정에 2주 여유, 대체 촬영일 미리 예약</t>
        </is>
      </c>
      <c r="I46" s="7" t="n"/>
      <c r="J46" s="7" t="n"/>
      <c r="K46" s="7" t="n"/>
      <c r="L46" s="7" t="n"/>
      <c r="M46" s="7" t="n"/>
      <c r="N46" s="7" t="n"/>
      <c r="O46" s="7" t="n"/>
      <c r="P46" s="7" t="n"/>
      <c r="Q46" s="21" t="inlineStr">
        <is>
          <t>박매니저</t>
        </is>
      </c>
      <c r="R46" s="7" t="n"/>
      <c r="S46" s="7" t="n"/>
    </row>
    <row r="47" ht="30" customHeight="1">
      <c r="A47" s="21" t="n">
        <v>2</v>
      </c>
      <c r="B47" s="22" t="inlineStr">
        <is>
          <t>사전 신청 목표(50명) 미달</t>
        </is>
      </c>
      <c r="C47" s="21" t="n">
        <v>2</v>
      </c>
      <c r="D47" s="21" t="n">
        <v>2</v>
      </c>
      <c r="E47" s="33">
        <f>IF(OR(C47="",D47=""),"",C47*D47)</f>
        <v/>
      </c>
      <c r="F47" s="33">
        <f>IF(E47="","",IF(E47&gt;=6,"높음",IF(E47&gt;=3,"보통","낮음")))</f>
        <v/>
      </c>
      <c r="G47" s="11" t="n"/>
      <c r="H47" s="22" t="inlineStr">
        <is>
          <t>무료 맛보기 강의 공개, 기존 고객 메일 안내</t>
        </is>
      </c>
      <c r="I47" s="7" t="n"/>
      <c r="J47" s="7" t="n"/>
      <c r="K47" s="7" t="n"/>
      <c r="L47" s="7" t="n"/>
      <c r="M47" s="7" t="n"/>
      <c r="N47" s="7" t="n"/>
      <c r="O47" s="7" t="n"/>
      <c r="P47" s="7" t="n"/>
      <c r="Q47" s="21" t="inlineStr">
        <is>
          <t>김대표</t>
        </is>
      </c>
      <c r="R47" s="7" t="n"/>
      <c r="S47" s="7" t="n"/>
    </row>
    <row r="48" ht="30" customHeight="1">
      <c r="A48" s="21" t="n">
        <v>3</v>
      </c>
      <c r="B48" s="22" t="inlineStr">
        <is>
          <t>편집 외주 비용 초과</t>
        </is>
      </c>
      <c r="C48" s="21" t="n">
        <v>1</v>
      </c>
      <c r="D48" s="21" t="n">
        <v>2</v>
      </c>
      <c r="E48" s="33">
        <f>IF(OR(C48="",D48=""),"",C48*D48)</f>
        <v/>
      </c>
      <c r="F48" s="33">
        <f>IF(E48="","",IF(E48&gt;=6,"높음",IF(E48&gt;=3,"보통","낮음")))</f>
        <v/>
      </c>
      <c r="G48" s="11" t="n"/>
      <c r="H48" s="22" t="inlineStr">
        <is>
          <t>견적 2곳 비교, 회당 단가 고정 계약</t>
        </is>
      </c>
      <c r="I48" s="7" t="n"/>
      <c r="J48" s="7" t="n"/>
      <c r="K48" s="7" t="n"/>
      <c r="L48" s="7" t="n"/>
      <c r="M48" s="7" t="n"/>
      <c r="N48" s="7" t="n"/>
      <c r="O48" s="7" t="n"/>
      <c r="P48" s="7" t="n"/>
      <c r="Q48" s="21" t="inlineStr">
        <is>
          <t>최편집</t>
        </is>
      </c>
      <c r="R48" s="7" t="n"/>
      <c r="S48" s="7" t="n"/>
    </row>
    <row r="49" ht="30" customHeight="1">
      <c r="A49" s="21" t="n">
        <v>4</v>
      </c>
      <c r="B49" s="22" t="n"/>
      <c r="C49" s="21" t="n"/>
      <c r="D49" s="21" t="n"/>
      <c r="E49" s="33">
        <f>IF(OR(C49="",D49=""),"",C49*D49)</f>
        <v/>
      </c>
      <c r="F49" s="33">
        <f>IF(E49="","",IF(E49&gt;=6,"높음",IF(E49&gt;=3,"보통","낮음")))</f>
        <v/>
      </c>
      <c r="G49" s="11" t="n"/>
      <c r="H49" s="22" t="n"/>
      <c r="I49" s="7" t="n"/>
      <c r="J49" s="7" t="n"/>
      <c r="K49" s="7" t="n"/>
      <c r="L49" s="7" t="n"/>
      <c r="M49" s="7" t="n"/>
      <c r="N49" s="7" t="n"/>
      <c r="O49" s="7" t="n"/>
      <c r="P49" s="7" t="n"/>
      <c r="Q49" s="21" t="n"/>
      <c r="R49" s="7" t="n"/>
      <c r="S49" s="7" t="n"/>
    </row>
    <row r="51">
      <c r="A51" s="34" t="inlineStr">
        <is>
          <t>쓰는 법</t>
        </is>
      </c>
    </row>
    <row r="52">
      <c r="A52" s="35" t="inlineStr">
        <is>
          <t>1. 시작일을 넣으면 주차 칸 머리에 각 주의 월요일 날짜가 들어가고, 작업의 시작 · 종료일을 넣으면 그 기간에 막대(■)가 칠해집니다.</t>
        </is>
      </c>
    </row>
    <row r="53">
      <c r="A53" s="35" t="inlineStr">
        <is>
          <t>2. 상태를 '완료'로 바꾸면 막대가 연한 색이 되고, 진행률과 시간 경과율을 비교해 늦어졌는지 알려 줍니다.</t>
        </is>
      </c>
    </row>
    <row r="54">
      <c r="A54" s="35" t="inlineStr">
        <is>
          <t>3. 역할(RACI)은 작업마다 A(최종 책임)를 꼭 1명만 두세요. 확인 칸이 'OK'가 되면 됩니다.</t>
        </is>
      </c>
    </row>
    <row r="55">
      <c r="A55" s="35" t="inlineStr">
        <is>
          <t>4. 위험은 가능성 · 영향을 1~3으로 고르면 점수와 등급이 나옵니다. '높음'부터 대비책과 담당을 정하세요.</t>
        </is>
      </c>
    </row>
  </sheetData>
  <mergeCells count="88">
    <mergeCell ref="M36:S36"/>
    <mergeCell ref="C6:D6"/>
    <mergeCell ref="C15:D15"/>
    <mergeCell ref="H41:L41"/>
    <mergeCell ref="F6:S6"/>
    <mergeCell ref="H17:S17"/>
    <mergeCell ref="A52:S52"/>
    <mergeCell ref="H11:S11"/>
    <mergeCell ref="C4:G4"/>
    <mergeCell ref="H45:P45"/>
    <mergeCell ref="A7:B7"/>
    <mergeCell ref="A41:B41"/>
    <mergeCell ref="H47:P47"/>
    <mergeCell ref="A11:G11"/>
    <mergeCell ref="A33:B33"/>
    <mergeCell ref="A1:S1"/>
    <mergeCell ref="A42:B42"/>
    <mergeCell ref="H14:S14"/>
    <mergeCell ref="C17:D17"/>
    <mergeCell ref="D33:E33"/>
    <mergeCell ref="A55:S55"/>
    <mergeCell ref="A39:B39"/>
    <mergeCell ref="M41:S41"/>
    <mergeCell ref="H49:P49"/>
    <mergeCell ref="H38:L38"/>
    <mergeCell ref="C5:D5"/>
    <mergeCell ref="C14:D14"/>
    <mergeCell ref="E14:F14"/>
    <mergeCell ref="A10:G10"/>
    <mergeCell ref="H40:L40"/>
    <mergeCell ref="H16:S16"/>
    <mergeCell ref="Q46:S46"/>
    <mergeCell ref="F5:G5"/>
    <mergeCell ref="F33:G33"/>
    <mergeCell ref="A37:B37"/>
    <mergeCell ref="F45:G45"/>
    <mergeCell ref="F42:G42"/>
    <mergeCell ref="Q48:S48"/>
    <mergeCell ref="H48:P48"/>
    <mergeCell ref="Q45:S45"/>
    <mergeCell ref="F47:G47"/>
    <mergeCell ref="L4:S4"/>
    <mergeCell ref="M39:S39"/>
    <mergeCell ref="F46:G46"/>
    <mergeCell ref="Q47:S47"/>
    <mergeCell ref="F39:G39"/>
    <mergeCell ref="E16:F16"/>
    <mergeCell ref="F48:G48"/>
    <mergeCell ref="M40:S40"/>
    <mergeCell ref="H42:L42"/>
    <mergeCell ref="M37:S37"/>
    <mergeCell ref="A2:S2"/>
    <mergeCell ref="A36:B36"/>
    <mergeCell ref="M38:S38"/>
    <mergeCell ref="H5:K5"/>
    <mergeCell ref="Q49:S49"/>
    <mergeCell ref="A13:S13"/>
    <mergeCell ref="A44:S44"/>
    <mergeCell ref="F36:G36"/>
    <mergeCell ref="L5:S5"/>
    <mergeCell ref="H15:S15"/>
    <mergeCell ref="E15:F15"/>
    <mergeCell ref="H33:S33"/>
    <mergeCell ref="A5:B5"/>
    <mergeCell ref="A54:S54"/>
    <mergeCell ref="A4:B4"/>
    <mergeCell ref="A38:B38"/>
    <mergeCell ref="H10:S10"/>
    <mergeCell ref="F49:G49"/>
    <mergeCell ref="A40:B40"/>
    <mergeCell ref="M42:S42"/>
    <mergeCell ref="H46:P46"/>
    <mergeCell ref="A53:S53"/>
    <mergeCell ref="A35:S35"/>
    <mergeCell ref="E17:F17"/>
    <mergeCell ref="F40:G40"/>
    <mergeCell ref="A6:B6"/>
    <mergeCell ref="A19:S19"/>
    <mergeCell ref="H39:L39"/>
    <mergeCell ref="C16:D16"/>
    <mergeCell ref="A9:S9"/>
    <mergeCell ref="H36:L36"/>
    <mergeCell ref="F41:G41"/>
    <mergeCell ref="H4:K4"/>
    <mergeCell ref="F38:G38"/>
    <mergeCell ref="H37:L37"/>
    <mergeCell ref="F37:G37"/>
    <mergeCell ref="C7:S7"/>
  </mergeCells>
  <conditionalFormatting sqref="H20:S20">
    <cfRule type="expression" priority="1" dxfId="0">
      <formula>AND(H20&lt;&gt;"",TODAY()&gt;=H20,TODAY()&lt;=H20+6)</formula>
    </cfRule>
  </conditionalFormatting>
  <conditionalFormatting sqref="G21:G32">
    <cfRule type="expression" priority="2" dxfId="1">
      <formula>$G21="완료"</formula>
    </cfRule>
    <cfRule type="expression" priority="3" dxfId="2">
      <formula>$G21="진행"</formula>
    </cfRule>
    <cfRule type="expression" priority="4" dxfId="3">
      <formula>$G21="보류"</formula>
    </cfRule>
  </conditionalFormatting>
  <conditionalFormatting sqref="H21:S32">
    <cfRule type="expression" priority="5" dxfId="4">
      <formula>AND(H21="■",$G21="완료")</formula>
    </cfRule>
    <cfRule type="expression" priority="6" dxfId="5">
      <formula>H21="■"</formula>
    </cfRule>
  </conditionalFormatting>
  <conditionalFormatting sqref="H33:S33">
    <cfRule type="expression" priority="7" dxfId="6">
      <formula>AND(ISNUMBER($C$33),ISNUMBER($F$33),$C$33&lt;$F$33)</formula>
    </cfRule>
  </conditionalFormatting>
  <conditionalFormatting sqref="C33">
    <cfRule type="dataBar" priority="8">
      <dataBar>
        <cfvo type="num" val="0"/>
        <cfvo type="num" val="1"/>
        <color rgb="008BC7A0"/>
      </dataBar>
    </cfRule>
  </conditionalFormatting>
  <conditionalFormatting sqref="H37:L42">
    <cfRule type="expression" priority="9" dxfId="7">
      <formula>AND($H37&lt;&gt;"",$H37&lt;&gt;"OK")</formula>
    </cfRule>
    <cfRule type="expression" priority="10" dxfId="1">
      <formula>$H37="OK"</formula>
    </cfRule>
  </conditionalFormatting>
  <conditionalFormatting sqref="C37:G42">
    <cfRule type="expression" priority="11" dxfId="8">
      <formula>C37="A"</formula>
    </cfRule>
  </conditionalFormatting>
  <conditionalFormatting sqref="F46:G49">
    <cfRule type="expression" priority="12" dxfId="7">
      <formula>$F46="높음"</formula>
    </cfRule>
    <cfRule type="expression" priority="13" dxfId="2">
      <formula>$F46="보통"</formula>
    </cfRule>
    <cfRule type="expression" priority="14" dxfId="9">
      <formula>$F46="낮음"</formula>
    </cfRule>
  </conditionalFormatting>
  <dataValidations count="3">
    <dataValidation sqref="G21:G32" showDropDown="0" showInputMessage="1" showErrorMessage="0" allowBlank="1" prompt="작업 상태" type="list">
      <formula1>"대기,진행,완료,보류"</formula1>
    </dataValidation>
    <dataValidation sqref="C37:G42" showDropDown="0" showInputMessage="1" showErrorMessage="0" allowBlank="1" prompt="R 실행 · A 최종 책임 · C 의견 · I 공유" type="list">
      <formula1>"R,A,C,I"</formula1>
    </dataValidation>
    <dataValidation sqref="C46:D49" showDropDown="0" showInputMessage="1" showErrorMessage="0" allowBlank="1" prompt="1 낮음 · 2 보통 · 3 높음" type="list">
      <formula1>"1,2,3"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