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·경비 장부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'지출·경비 장부'!$8:$8</definedName>
    <definedName name="_xlnm.Print_Titles" localSheetId="1">'작성 예시'!$8:$8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&quot;원&quot;"/>
    <numFmt numFmtId="165" formatCode="0&quot;건&quot;"/>
    <numFmt numFmtId="166" formatCode="yyyy-mm-dd"/>
  </numFmts>
  <fonts count="9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FFFFFF"/>
      <sz val="11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right" vertical="center"/>
    </xf>
    <xf numFmtId="164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0" fillId="2" borderId="2" pivotButton="0" quotePrefix="0" xfId="0"/>
    <xf numFmtId="9" fontId="5" fillId="3" borderId="2" applyAlignment="1" pivotButton="0" quotePrefix="0" xfId="0">
      <alignment horizontal="center" vertical="center" wrapText="1"/>
    </xf>
    <xf numFmtId="3" fontId="5" fillId="3" borderId="2" applyAlignment="1" pivotButton="0" quotePrefix="0" xfId="0">
      <alignment horizontal="center" vertical="center" wrapText="1"/>
    </xf>
    <xf numFmtId="165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166" fontId="4" fillId="0" borderId="2" applyAlignment="1" pivotButton="0" quotePrefix="0" xfId="0">
      <alignment horizontal="center" vertical="center" wrapText="1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3" fontId="3" fillId="3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wrapText="1"/>
    </xf>
    <xf numFmtId="0" fontId="7" fillId="4" borderId="0" applyAlignment="1" pivotButton="0" quotePrefix="0" xfId="0">
      <alignment horizontal="left" vertical="center" wrapText="1"/>
    </xf>
    <xf numFmtId="165" fontId="4" fillId="3" borderId="2" applyAlignment="1" pivotButton="0" quotePrefix="0" xfId="0">
      <alignment horizontal="right" vertical="center"/>
    </xf>
    <xf numFmtId="9" fontId="4" fillId="3" borderId="2" applyAlignment="1" pivotButton="0" quotePrefix="0" xfId="0">
      <alignment horizontal="right" vertical="center"/>
    </xf>
    <xf numFmtId="0" fontId="8" fillId="0" borderId="0" pivotButton="0" quotePrefix="0" xfId="0"/>
    <xf numFmtId="0" fontId="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CE8E6"/>
          <bgColor rgb="00FCE8E6"/>
        </patternFill>
      </fill>
    </dxf>
    <dxf>
      <font>
        <color rgb="009A5B00"/>
      </font>
      <fill>
        <patternFill patternType="solid">
          <fgColor rgb="00FDEFD9"/>
          <bgColor rgb="00FDEFD9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4" customWidth="1" min="3" max="3"/>
    <col width="10" customWidth="1" min="4" max="4"/>
    <col width="12" customWidth="1" min="5" max="5"/>
    <col width="8" customWidth="1" min="6" max="6"/>
    <col width="12" customWidth="1" min="7" max="7"/>
    <col width="10" customWidth="1" min="8" max="8"/>
    <col width="12" customWidth="1" min="9" max="9"/>
    <col width="10" customWidth="1" min="10" max="10"/>
    <col width="15" customWidth="1" min="11" max="11"/>
  </cols>
  <sheetData>
    <row r="1" ht="34" customHeight="1">
      <c r="A1" s="1" t="inlineStr">
        <is>
          <t>지 출 · 경 비 장 부</t>
        </is>
      </c>
    </row>
    <row r="2">
      <c r="A2" s="2" t="inlineStr">
        <is>
          <t>결제한 금액만 적으면 공급가액·부가세가 나뉘고, 증빙 누락과 항목별 지출이 보입니다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 ht="22" customHeight="1">
      <c r="A4" s="4" t="inlineStr">
        <is>
          <t>사업장</t>
        </is>
      </c>
      <c r="B4" s="5" t="n"/>
      <c r="C4" s="6" t="n"/>
      <c r="D4" s="4" t="inlineStr">
        <is>
          <t>기간</t>
        </is>
      </c>
      <c r="E4" s="7" t="n"/>
      <c r="F4" s="6" t="n"/>
      <c r="G4" s="4" t="inlineStr">
        <is>
          <t>월 예산</t>
        </is>
      </c>
      <c r="H4" s="8" t="n"/>
      <c r="I4" s="6" t="n"/>
      <c r="J4" s="4" t="inlineStr">
        <is>
          <t>작성자</t>
        </is>
      </c>
      <c r="K4" s="7" t="n"/>
    </row>
    <row r="6" ht="28" customHeight="1">
      <c r="A6" s="4" t="inlineStr">
        <is>
          <t>지출 합계</t>
        </is>
      </c>
      <c r="B6" s="9">
        <f>IF(E39="","",E39)</f>
        <v/>
      </c>
      <c r="C6" s="10" t="n"/>
      <c r="D6" s="4" t="inlineStr">
        <is>
          <t>예산 사용률</t>
        </is>
      </c>
      <c r="E6" s="11" t="n"/>
      <c r="F6" s="12">
        <f>IF(OR(H4="",B6=""),"",B6/H4)</f>
        <v/>
      </c>
      <c r="G6" s="4" t="inlineStr">
        <is>
          <t>매입 부가세</t>
        </is>
      </c>
      <c r="H6" s="11" t="n"/>
      <c r="I6" s="13">
        <f>IF(B6="","",SUMIF(J9:J38,"정상",H9:H38))</f>
        <v/>
      </c>
      <c r="J6" s="4" t="inlineStr">
        <is>
          <t>증빙 누락</t>
        </is>
      </c>
      <c r="K6" s="14">
        <f>IF(COUNTIF(J9:J38,"챙기기")=0,"",COUNTIF(J9:J38,"챙기기"))</f>
        <v/>
      </c>
    </row>
    <row r="8" ht="24" customHeight="1">
      <c r="A8" s="15" t="inlineStr">
        <is>
          <t>날짜</t>
        </is>
      </c>
      <c r="B8" s="15" t="inlineStr">
        <is>
          <t>항목</t>
        </is>
      </c>
      <c r="C8" s="15" t="inlineStr">
        <is>
          <t>내용 · 거래처</t>
        </is>
      </c>
      <c r="D8" s="15" t="inlineStr">
        <is>
          <t>결제수단</t>
        </is>
      </c>
      <c r="E8" s="15" t="inlineStr">
        <is>
          <t>금액(합계)</t>
        </is>
      </c>
      <c r="F8" s="15" t="inlineStr">
        <is>
          <t>과세</t>
        </is>
      </c>
      <c r="G8" s="15" t="inlineStr">
        <is>
          <t>공급가액</t>
        </is>
      </c>
      <c r="H8" s="15" t="inlineStr">
        <is>
          <t>부가세</t>
        </is>
      </c>
      <c r="I8" s="15" t="inlineStr">
        <is>
          <t>증빙</t>
        </is>
      </c>
      <c r="J8" s="15" t="inlineStr">
        <is>
          <t>증빙 상태</t>
        </is>
      </c>
      <c r="K8" s="15" t="inlineStr">
        <is>
          <t>메모</t>
        </is>
      </c>
    </row>
    <row r="9" ht="20" customHeight="1">
      <c r="A9" s="16" t="n"/>
      <c r="B9" s="7" t="n"/>
      <c r="C9" s="5" t="n"/>
      <c r="D9" s="7" t="n"/>
      <c r="E9" s="17" t="n"/>
      <c r="F9" s="7" t="n"/>
      <c r="G9" s="18">
        <f>IF(E9="","",IF(F9="면세",E9,ROUND(E9/1.1,0)))</f>
        <v/>
      </c>
      <c r="H9" s="18">
        <f>IF(E9="","",E9-G9)</f>
        <v/>
      </c>
      <c r="I9" s="7" t="n"/>
      <c r="J9" s="19">
        <f>IF(E9="","",IF(OR(I9="세금계산서",I9="카드전표",I9="현금영수증"),"정상",IF(I9="","미입력","챙기기")))</f>
        <v/>
      </c>
      <c r="K9" s="5" t="n"/>
    </row>
    <row r="10" ht="20" customHeight="1">
      <c r="A10" s="16" t="n"/>
      <c r="B10" s="7" t="n"/>
      <c r="C10" s="5" t="n"/>
      <c r="D10" s="7" t="n"/>
      <c r="E10" s="17" t="n"/>
      <c r="F10" s="7" t="n"/>
      <c r="G10" s="18">
        <f>IF(E10="","",IF(F10="면세",E10,ROUND(E10/1.1,0)))</f>
        <v/>
      </c>
      <c r="H10" s="18">
        <f>IF(E10="","",E10-G10)</f>
        <v/>
      </c>
      <c r="I10" s="7" t="n"/>
      <c r="J10" s="19">
        <f>IF(E10="","",IF(OR(I10="세금계산서",I10="카드전표",I10="현금영수증"),"정상",IF(I10="","미입력","챙기기")))</f>
        <v/>
      </c>
      <c r="K10" s="5" t="n"/>
    </row>
    <row r="11" ht="20" customHeight="1">
      <c r="A11" s="16" t="n"/>
      <c r="B11" s="7" t="n"/>
      <c r="C11" s="5" t="n"/>
      <c r="D11" s="7" t="n"/>
      <c r="E11" s="17" t="n"/>
      <c r="F11" s="7" t="n"/>
      <c r="G11" s="18">
        <f>IF(E11="","",IF(F11="면세",E11,ROUND(E11/1.1,0)))</f>
        <v/>
      </c>
      <c r="H11" s="18">
        <f>IF(E11="","",E11-G11)</f>
        <v/>
      </c>
      <c r="I11" s="7" t="n"/>
      <c r="J11" s="19">
        <f>IF(E11="","",IF(OR(I11="세금계산서",I11="카드전표",I11="현금영수증"),"정상",IF(I11="","미입력","챙기기")))</f>
        <v/>
      </c>
      <c r="K11" s="5" t="n"/>
    </row>
    <row r="12" ht="20" customHeight="1">
      <c r="A12" s="16" t="n"/>
      <c r="B12" s="7" t="n"/>
      <c r="C12" s="5" t="n"/>
      <c r="D12" s="7" t="n"/>
      <c r="E12" s="17" t="n"/>
      <c r="F12" s="7" t="n"/>
      <c r="G12" s="18">
        <f>IF(E12="","",IF(F12="면세",E12,ROUND(E12/1.1,0)))</f>
        <v/>
      </c>
      <c r="H12" s="18">
        <f>IF(E12="","",E12-G12)</f>
        <v/>
      </c>
      <c r="I12" s="7" t="n"/>
      <c r="J12" s="19">
        <f>IF(E12="","",IF(OR(I12="세금계산서",I12="카드전표",I12="현금영수증"),"정상",IF(I12="","미입력","챙기기")))</f>
        <v/>
      </c>
      <c r="K12" s="5" t="n"/>
    </row>
    <row r="13" ht="20" customHeight="1">
      <c r="A13" s="16" t="n"/>
      <c r="B13" s="7" t="n"/>
      <c r="C13" s="5" t="n"/>
      <c r="D13" s="7" t="n"/>
      <c r="E13" s="17" t="n"/>
      <c r="F13" s="7" t="n"/>
      <c r="G13" s="18">
        <f>IF(E13="","",IF(F13="면세",E13,ROUND(E13/1.1,0)))</f>
        <v/>
      </c>
      <c r="H13" s="18">
        <f>IF(E13="","",E13-G13)</f>
        <v/>
      </c>
      <c r="I13" s="7" t="n"/>
      <c r="J13" s="19">
        <f>IF(E13="","",IF(OR(I13="세금계산서",I13="카드전표",I13="현금영수증"),"정상",IF(I13="","미입력","챙기기")))</f>
        <v/>
      </c>
      <c r="K13" s="5" t="n"/>
    </row>
    <row r="14" ht="20" customHeight="1">
      <c r="A14" s="16" t="n"/>
      <c r="B14" s="7" t="n"/>
      <c r="C14" s="5" t="n"/>
      <c r="D14" s="7" t="n"/>
      <c r="E14" s="17" t="n"/>
      <c r="F14" s="7" t="n"/>
      <c r="G14" s="18">
        <f>IF(E14="","",IF(F14="면세",E14,ROUND(E14/1.1,0)))</f>
        <v/>
      </c>
      <c r="H14" s="18">
        <f>IF(E14="","",E14-G14)</f>
        <v/>
      </c>
      <c r="I14" s="7" t="n"/>
      <c r="J14" s="19">
        <f>IF(E14="","",IF(OR(I14="세금계산서",I14="카드전표",I14="현금영수증"),"정상",IF(I14="","미입력","챙기기")))</f>
        <v/>
      </c>
      <c r="K14" s="5" t="n"/>
    </row>
    <row r="15" ht="20" customHeight="1">
      <c r="A15" s="16" t="n"/>
      <c r="B15" s="7" t="n"/>
      <c r="C15" s="5" t="n"/>
      <c r="D15" s="7" t="n"/>
      <c r="E15" s="17" t="n"/>
      <c r="F15" s="7" t="n"/>
      <c r="G15" s="18">
        <f>IF(E15="","",IF(F15="면세",E15,ROUND(E15/1.1,0)))</f>
        <v/>
      </c>
      <c r="H15" s="18">
        <f>IF(E15="","",E15-G15)</f>
        <v/>
      </c>
      <c r="I15" s="7" t="n"/>
      <c r="J15" s="19">
        <f>IF(E15="","",IF(OR(I15="세금계산서",I15="카드전표",I15="현금영수증"),"정상",IF(I15="","미입력","챙기기")))</f>
        <v/>
      </c>
      <c r="K15" s="5" t="n"/>
    </row>
    <row r="16" ht="20" customHeight="1">
      <c r="A16" s="16" t="n"/>
      <c r="B16" s="7" t="n"/>
      <c r="C16" s="5" t="n"/>
      <c r="D16" s="7" t="n"/>
      <c r="E16" s="17" t="n"/>
      <c r="F16" s="7" t="n"/>
      <c r="G16" s="18">
        <f>IF(E16="","",IF(F16="면세",E16,ROUND(E16/1.1,0)))</f>
        <v/>
      </c>
      <c r="H16" s="18">
        <f>IF(E16="","",E16-G16)</f>
        <v/>
      </c>
      <c r="I16" s="7" t="n"/>
      <c r="J16" s="19">
        <f>IF(E16="","",IF(OR(I16="세금계산서",I16="카드전표",I16="현금영수증"),"정상",IF(I16="","미입력","챙기기")))</f>
        <v/>
      </c>
      <c r="K16" s="5" t="n"/>
    </row>
    <row r="17" ht="20" customHeight="1">
      <c r="A17" s="16" t="n"/>
      <c r="B17" s="7" t="n"/>
      <c r="C17" s="5" t="n"/>
      <c r="D17" s="7" t="n"/>
      <c r="E17" s="17" t="n"/>
      <c r="F17" s="7" t="n"/>
      <c r="G17" s="18">
        <f>IF(E17="","",IF(F17="면세",E17,ROUND(E17/1.1,0)))</f>
        <v/>
      </c>
      <c r="H17" s="18">
        <f>IF(E17="","",E17-G17)</f>
        <v/>
      </c>
      <c r="I17" s="7" t="n"/>
      <c r="J17" s="19">
        <f>IF(E17="","",IF(OR(I17="세금계산서",I17="카드전표",I17="현금영수증"),"정상",IF(I17="","미입력","챙기기")))</f>
        <v/>
      </c>
      <c r="K17" s="5" t="n"/>
    </row>
    <row r="18" ht="20" customHeight="1">
      <c r="A18" s="16" t="n"/>
      <c r="B18" s="7" t="n"/>
      <c r="C18" s="5" t="n"/>
      <c r="D18" s="7" t="n"/>
      <c r="E18" s="17" t="n"/>
      <c r="F18" s="7" t="n"/>
      <c r="G18" s="18">
        <f>IF(E18="","",IF(F18="면세",E18,ROUND(E18/1.1,0)))</f>
        <v/>
      </c>
      <c r="H18" s="18">
        <f>IF(E18="","",E18-G18)</f>
        <v/>
      </c>
      <c r="I18" s="7" t="n"/>
      <c r="J18" s="19">
        <f>IF(E18="","",IF(OR(I18="세금계산서",I18="카드전표",I18="현금영수증"),"정상",IF(I18="","미입력","챙기기")))</f>
        <v/>
      </c>
      <c r="K18" s="5" t="n"/>
    </row>
    <row r="19" ht="20" customHeight="1">
      <c r="A19" s="16" t="n"/>
      <c r="B19" s="7" t="n"/>
      <c r="C19" s="5" t="n"/>
      <c r="D19" s="7" t="n"/>
      <c r="E19" s="17" t="n"/>
      <c r="F19" s="7" t="n"/>
      <c r="G19" s="18">
        <f>IF(E19="","",IF(F19="면세",E19,ROUND(E19/1.1,0)))</f>
        <v/>
      </c>
      <c r="H19" s="18">
        <f>IF(E19="","",E19-G19)</f>
        <v/>
      </c>
      <c r="I19" s="7" t="n"/>
      <c r="J19" s="19">
        <f>IF(E19="","",IF(OR(I19="세금계산서",I19="카드전표",I19="현금영수증"),"정상",IF(I19="","미입력","챙기기")))</f>
        <v/>
      </c>
      <c r="K19" s="5" t="n"/>
    </row>
    <row r="20" ht="20" customHeight="1">
      <c r="A20" s="16" t="n"/>
      <c r="B20" s="7" t="n"/>
      <c r="C20" s="5" t="n"/>
      <c r="D20" s="7" t="n"/>
      <c r="E20" s="17" t="n"/>
      <c r="F20" s="7" t="n"/>
      <c r="G20" s="18">
        <f>IF(E20="","",IF(F20="면세",E20,ROUND(E20/1.1,0)))</f>
        <v/>
      </c>
      <c r="H20" s="18">
        <f>IF(E20="","",E20-G20)</f>
        <v/>
      </c>
      <c r="I20" s="7" t="n"/>
      <c r="J20" s="19">
        <f>IF(E20="","",IF(OR(I20="세금계산서",I20="카드전표",I20="현금영수증"),"정상",IF(I20="","미입력","챙기기")))</f>
        <v/>
      </c>
      <c r="K20" s="5" t="n"/>
    </row>
    <row r="21" ht="20" customHeight="1">
      <c r="A21" s="16" t="n"/>
      <c r="B21" s="7" t="n"/>
      <c r="C21" s="5" t="n"/>
      <c r="D21" s="7" t="n"/>
      <c r="E21" s="17" t="n"/>
      <c r="F21" s="7" t="n"/>
      <c r="G21" s="18">
        <f>IF(E21="","",IF(F21="면세",E21,ROUND(E21/1.1,0)))</f>
        <v/>
      </c>
      <c r="H21" s="18">
        <f>IF(E21="","",E21-G21)</f>
        <v/>
      </c>
      <c r="I21" s="7" t="n"/>
      <c r="J21" s="19">
        <f>IF(E21="","",IF(OR(I21="세금계산서",I21="카드전표",I21="현금영수증"),"정상",IF(I21="","미입력","챙기기")))</f>
        <v/>
      </c>
      <c r="K21" s="5" t="n"/>
    </row>
    <row r="22" ht="20" customHeight="1">
      <c r="A22" s="16" t="n"/>
      <c r="B22" s="7" t="n"/>
      <c r="C22" s="5" t="n"/>
      <c r="D22" s="7" t="n"/>
      <c r="E22" s="17" t="n"/>
      <c r="F22" s="7" t="n"/>
      <c r="G22" s="18">
        <f>IF(E22="","",IF(F22="면세",E22,ROUND(E22/1.1,0)))</f>
        <v/>
      </c>
      <c r="H22" s="18">
        <f>IF(E22="","",E22-G22)</f>
        <v/>
      </c>
      <c r="I22" s="7" t="n"/>
      <c r="J22" s="19">
        <f>IF(E22="","",IF(OR(I22="세금계산서",I22="카드전표",I22="현금영수증"),"정상",IF(I22="","미입력","챙기기")))</f>
        <v/>
      </c>
      <c r="K22" s="5" t="n"/>
    </row>
    <row r="23" ht="20" customHeight="1">
      <c r="A23" s="16" t="n"/>
      <c r="B23" s="7" t="n"/>
      <c r="C23" s="5" t="n"/>
      <c r="D23" s="7" t="n"/>
      <c r="E23" s="17" t="n"/>
      <c r="F23" s="7" t="n"/>
      <c r="G23" s="18">
        <f>IF(E23="","",IF(F23="면세",E23,ROUND(E23/1.1,0)))</f>
        <v/>
      </c>
      <c r="H23" s="18">
        <f>IF(E23="","",E23-G23)</f>
        <v/>
      </c>
      <c r="I23" s="7" t="n"/>
      <c r="J23" s="19">
        <f>IF(E23="","",IF(OR(I23="세금계산서",I23="카드전표",I23="현금영수증"),"정상",IF(I23="","미입력","챙기기")))</f>
        <v/>
      </c>
      <c r="K23" s="5" t="n"/>
    </row>
    <row r="24" ht="20" customHeight="1">
      <c r="A24" s="16" t="n"/>
      <c r="B24" s="7" t="n"/>
      <c r="C24" s="5" t="n"/>
      <c r="D24" s="7" t="n"/>
      <c r="E24" s="17" t="n"/>
      <c r="F24" s="7" t="n"/>
      <c r="G24" s="18">
        <f>IF(E24="","",IF(F24="면세",E24,ROUND(E24/1.1,0)))</f>
        <v/>
      </c>
      <c r="H24" s="18">
        <f>IF(E24="","",E24-G24)</f>
        <v/>
      </c>
      <c r="I24" s="7" t="n"/>
      <c r="J24" s="19">
        <f>IF(E24="","",IF(OR(I24="세금계산서",I24="카드전표",I24="현금영수증"),"정상",IF(I24="","미입력","챙기기")))</f>
        <v/>
      </c>
      <c r="K24" s="5" t="n"/>
    </row>
    <row r="25" ht="20" customHeight="1">
      <c r="A25" s="16" t="n"/>
      <c r="B25" s="7" t="n"/>
      <c r="C25" s="5" t="n"/>
      <c r="D25" s="7" t="n"/>
      <c r="E25" s="17" t="n"/>
      <c r="F25" s="7" t="n"/>
      <c r="G25" s="18">
        <f>IF(E25="","",IF(F25="면세",E25,ROUND(E25/1.1,0)))</f>
        <v/>
      </c>
      <c r="H25" s="18">
        <f>IF(E25="","",E25-G25)</f>
        <v/>
      </c>
      <c r="I25" s="7" t="n"/>
      <c r="J25" s="19">
        <f>IF(E25="","",IF(OR(I25="세금계산서",I25="카드전표",I25="현금영수증"),"정상",IF(I25="","미입력","챙기기")))</f>
        <v/>
      </c>
      <c r="K25" s="5" t="n"/>
    </row>
    <row r="26" ht="20" customHeight="1">
      <c r="A26" s="16" t="n"/>
      <c r="B26" s="7" t="n"/>
      <c r="C26" s="5" t="n"/>
      <c r="D26" s="7" t="n"/>
      <c r="E26" s="17" t="n"/>
      <c r="F26" s="7" t="n"/>
      <c r="G26" s="18">
        <f>IF(E26="","",IF(F26="면세",E26,ROUND(E26/1.1,0)))</f>
        <v/>
      </c>
      <c r="H26" s="18">
        <f>IF(E26="","",E26-G26)</f>
        <v/>
      </c>
      <c r="I26" s="7" t="n"/>
      <c r="J26" s="19">
        <f>IF(E26="","",IF(OR(I26="세금계산서",I26="카드전표",I26="현금영수증"),"정상",IF(I26="","미입력","챙기기")))</f>
        <v/>
      </c>
      <c r="K26" s="5" t="n"/>
    </row>
    <row r="27" ht="20" customHeight="1">
      <c r="A27" s="16" t="n"/>
      <c r="B27" s="7" t="n"/>
      <c r="C27" s="5" t="n"/>
      <c r="D27" s="7" t="n"/>
      <c r="E27" s="17" t="n"/>
      <c r="F27" s="7" t="n"/>
      <c r="G27" s="18">
        <f>IF(E27="","",IF(F27="면세",E27,ROUND(E27/1.1,0)))</f>
        <v/>
      </c>
      <c r="H27" s="18">
        <f>IF(E27="","",E27-G27)</f>
        <v/>
      </c>
      <c r="I27" s="7" t="n"/>
      <c r="J27" s="19">
        <f>IF(E27="","",IF(OR(I27="세금계산서",I27="카드전표",I27="현금영수증"),"정상",IF(I27="","미입력","챙기기")))</f>
        <v/>
      </c>
      <c r="K27" s="5" t="n"/>
    </row>
    <row r="28" ht="20" customHeight="1">
      <c r="A28" s="16" t="n"/>
      <c r="B28" s="7" t="n"/>
      <c r="C28" s="5" t="n"/>
      <c r="D28" s="7" t="n"/>
      <c r="E28" s="17" t="n"/>
      <c r="F28" s="7" t="n"/>
      <c r="G28" s="18">
        <f>IF(E28="","",IF(F28="면세",E28,ROUND(E28/1.1,0)))</f>
        <v/>
      </c>
      <c r="H28" s="18">
        <f>IF(E28="","",E28-G28)</f>
        <v/>
      </c>
      <c r="I28" s="7" t="n"/>
      <c r="J28" s="19">
        <f>IF(E28="","",IF(OR(I28="세금계산서",I28="카드전표",I28="현금영수증"),"정상",IF(I28="","미입력","챙기기")))</f>
        <v/>
      </c>
      <c r="K28" s="5" t="n"/>
    </row>
    <row r="29" ht="20" customHeight="1">
      <c r="A29" s="16" t="n"/>
      <c r="B29" s="7" t="n"/>
      <c r="C29" s="5" t="n"/>
      <c r="D29" s="7" t="n"/>
      <c r="E29" s="17" t="n"/>
      <c r="F29" s="7" t="n"/>
      <c r="G29" s="18">
        <f>IF(E29="","",IF(F29="면세",E29,ROUND(E29/1.1,0)))</f>
        <v/>
      </c>
      <c r="H29" s="18">
        <f>IF(E29="","",E29-G29)</f>
        <v/>
      </c>
      <c r="I29" s="7" t="n"/>
      <c r="J29" s="19">
        <f>IF(E29="","",IF(OR(I29="세금계산서",I29="카드전표",I29="현금영수증"),"정상",IF(I29="","미입력","챙기기")))</f>
        <v/>
      </c>
      <c r="K29" s="5" t="n"/>
    </row>
    <row r="30" ht="20" customHeight="1">
      <c r="A30" s="16" t="n"/>
      <c r="B30" s="7" t="n"/>
      <c r="C30" s="5" t="n"/>
      <c r="D30" s="7" t="n"/>
      <c r="E30" s="17" t="n"/>
      <c r="F30" s="7" t="n"/>
      <c r="G30" s="18">
        <f>IF(E30="","",IF(F30="면세",E30,ROUND(E30/1.1,0)))</f>
        <v/>
      </c>
      <c r="H30" s="18">
        <f>IF(E30="","",E30-G30)</f>
        <v/>
      </c>
      <c r="I30" s="7" t="n"/>
      <c r="J30" s="19">
        <f>IF(E30="","",IF(OR(I30="세금계산서",I30="카드전표",I30="현금영수증"),"정상",IF(I30="","미입력","챙기기")))</f>
        <v/>
      </c>
      <c r="K30" s="5" t="n"/>
    </row>
    <row r="31" ht="20" customHeight="1">
      <c r="A31" s="16" t="n"/>
      <c r="B31" s="7" t="n"/>
      <c r="C31" s="5" t="n"/>
      <c r="D31" s="7" t="n"/>
      <c r="E31" s="17" t="n"/>
      <c r="F31" s="7" t="n"/>
      <c r="G31" s="18">
        <f>IF(E31="","",IF(F31="면세",E31,ROUND(E31/1.1,0)))</f>
        <v/>
      </c>
      <c r="H31" s="18">
        <f>IF(E31="","",E31-G31)</f>
        <v/>
      </c>
      <c r="I31" s="7" t="n"/>
      <c r="J31" s="19">
        <f>IF(E31="","",IF(OR(I31="세금계산서",I31="카드전표",I31="현금영수증"),"정상",IF(I31="","미입력","챙기기")))</f>
        <v/>
      </c>
      <c r="K31" s="5" t="n"/>
    </row>
    <row r="32" ht="20" customHeight="1">
      <c r="A32" s="16" t="n"/>
      <c r="B32" s="7" t="n"/>
      <c r="C32" s="5" t="n"/>
      <c r="D32" s="7" t="n"/>
      <c r="E32" s="17" t="n"/>
      <c r="F32" s="7" t="n"/>
      <c r="G32" s="18">
        <f>IF(E32="","",IF(F32="면세",E32,ROUND(E32/1.1,0)))</f>
        <v/>
      </c>
      <c r="H32" s="18">
        <f>IF(E32="","",E32-G32)</f>
        <v/>
      </c>
      <c r="I32" s="7" t="n"/>
      <c r="J32" s="19">
        <f>IF(E32="","",IF(OR(I32="세금계산서",I32="카드전표",I32="현금영수증"),"정상",IF(I32="","미입력","챙기기")))</f>
        <v/>
      </c>
      <c r="K32" s="5" t="n"/>
    </row>
    <row r="33" ht="20" customHeight="1">
      <c r="A33" s="16" t="n"/>
      <c r="B33" s="7" t="n"/>
      <c r="C33" s="5" t="n"/>
      <c r="D33" s="7" t="n"/>
      <c r="E33" s="17" t="n"/>
      <c r="F33" s="7" t="n"/>
      <c r="G33" s="18">
        <f>IF(E33="","",IF(F33="면세",E33,ROUND(E33/1.1,0)))</f>
        <v/>
      </c>
      <c r="H33" s="18">
        <f>IF(E33="","",E33-G33)</f>
        <v/>
      </c>
      <c r="I33" s="7" t="n"/>
      <c r="J33" s="19">
        <f>IF(E33="","",IF(OR(I33="세금계산서",I33="카드전표",I33="현금영수증"),"정상",IF(I33="","미입력","챙기기")))</f>
        <v/>
      </c>
      <c r="K33" s="5" t="n"/>
    </row>
    <row r="34" ht="20" customHeight="1">
      <c r="A34" s="16" t="n"/>
      <c r="B34" s="7" t="n"/>
      <c r="C34" s="5" t="n"/>
      <c r="D34" s="7" t="n"/>
      <c r="E34" s="17" t="n"/>
      <c r="F34" s="7" t="n"/>
      <c r="G34" s="18">
        <f>IF(E34="","",IF(F34="면세",E34,ROUND(E34/1.1,0)))</f>
        <v/>
      </c>
      <c r="H34" s="18">
        <f>IF(E34="","",E34-G34)</f>
        <v/>
      </c>
      <c r="I34" s="7" t="n"/>
      <c r="J34" s="19">
        <f>IF(E34="","",IF(OR(I34="세금계산서",I34="카드전표",I34="현금영수증"),"정상",IF(I34="","미입력","챙기기")))</f>
        <v/>
      </c>
      <c r="K34" s="5" t="n"/>
    </row>
    <row r="35" ht="20" customHeight="1">
      <c r="A35" s="16" t="n"/>
      <c r="B35" s="7" t="n"/>
      <c r="C35" s="5" t="n"/>
      <c r="D35" s="7" t="n"/>
      <c r="E35" s="17" t="n"/>
      <c r="F35" s="7" t="n"/>
      <c r="G35" s="18">
        <f>IF(E35="","",IF(F35="면세",E35,ROUND(E35/1.1,0)))</f>
        <v/>
      </c>
      <c r="H35" s="18">
        <f>IF(E35="","",E35-G35)</f>
        <v/>
      </c>
      <c r="I35" s="7" t="n"/>
      <c r="J35" s="19">
        <f>IF(E35="","",IF(OR(I35="세금계산서",I35="카드전표",I35="현금영수증"),"정상",IF(I35="","미입력","챙기기")))</f>
        <v/>
      </c>
      <c r="K35" s="5" t="n"/>
    </row>
    <row r="36" ht="20" customHeight="1">
      <c r="A36" s="16" t="n"/>
      <c r="B36" s="7" t="n"/>
      <c r="C36" s="5" t="n"/>
      <c r="D36" s="7" t="n"/>
      <c r="E36" s="17" t="n"/>
      <c r="F36" s="7" t="n"/>
      <c r="G36" s="18">
        <f>IF(E36="","",IF(F36="면세",E36,ROUND(E36/1.1,0)))</f>
        <v/>
      </c>
      <c r="H36" s="18">
        <f>IF(E36="","",E36-G36)</f>
        <v/>
      </c>
      <c r="I36" s="7" t="n"/>
      <c r="J36" s="19">
        <f>IF(E36="","",IF(OR(I36="세금계산서",I36="카드전표",I36="현금영수증"),"정상",IF(I36="","미입력","챙기기")))</f>
        <v/>
      </c>
      <c r="K36" s="5" t="n"/>
    </row>
    <row r="37" ht="20" customHeight="1">
      <c r="A37" s="16" t="n"/>
      <c r="B37" s="7" t="n"/>
      <c r="C37" s="5" t="n"/>
      <c r="D37" s="7" t="n"/>
      <c r="E37" s="17" t="n"/>
      <c r="F37" s="7" t="n"/>
      <c r="G37" s="18">
        <f>IF(E37="","",IF(F37="면세",E37,ROUND(E37/1.1,0)))</f>
        <v/>
      </c>
      <c r="H37" s="18">
        <f>IF(E37="","",E37-G37)</f>
        <v/>
      </c>
      <c r="I37" s="7" t="n"/>
      <c r="J37" s="19">
        <f>IF(E37="","",IF(OR(I37="세금계산서",I37="카드전표",I37="현금영수증"),"정상",IF(I37="","미입력","챙기기")))</f>
        <v/>
      </c>
      <c r="K37" s="5" t="n"/>
    </row>
    <row r="38" ht="20" customHeight="1">
      <c r="A38" s="16" t="n"/>
      <c r="B38" s="7" t="n"/>
      <c r="C38" s="5" t="n"/>
      <c r="D38" s="7" t="n"/>
      <c r="E38" s="17" t="n"/>
      <c r="F38" s="7" t="n"/>
      <c r="G38" s="18">
        <f>IF(E38="","",IF(F38="면세",E38,ROUND(E38/1.1,0)))</f>
        <v/>
      </c>
      <c r="H38" s="18">
        <f>IF(E38="","",E38-G38)</f>
        <v/>
      </c>
      <c r="I38" s="7" t="n"/>
      <c r="J38" s="19">
        <f>IF(E38="","",IF(OR(I38="세금계산서",I38="카드전표",I38="현금영수증"),"정상",IF(I38="","미입력","챙기기")))</f>
        <v/>
      </c>
      <c r="K38" s="5" t="n"/>
    </row>
    <row r="39" ht="22" customHeight="1">
      <c r="A39" s="4" t="inlineStr">
        <is>
          <t>합   계</t>
        </is>
      </c>
      <c r="B39" s="11" t="n"/>
      <c r="C39" s="11" t="n"/>
      <c r="D39" s="11" t="n"/>
      <c r="E39" s="20">
        <f>IF(COUNT(E9:E38)=0,"",SUM(E9:E38))</f>
        <v/>
      </c>
      <c r="F39" s="21" t="n"/>
      <c r="G39" s="20">
        <f>IF(COUNT(G9:G38)=0,"",SUM(G9:G38))</f>
        <v/>
      </c>
      <c r="H39" s="20">
        <f>IF(COUNT(H9:H38)=0,"",SUM(H9:H38))</f>
        <v/>
      </c>
      <c r="I39" s="21" t="n"/>
      <c r="J39" s="21" t="n"/>
      <c r="K39" s="21" t="n"/>
    </row>
    <row r="41" ht="22" customHeight="1">
      <c r="A41" s="22" t="inlineStr">
        <is>
          <t>항목별 합계</t>
        </is>
      </c>
    </row>
    <row r="42" ht="20" customHeight="1">
      <c r="A42" s="15" t="inlineStr">
        <is>
          <t>항목</t>
        </is>
      </c>
      <c r="B42" s="15" t="inlineStr">
        <is>
          <t>건수</t>
        </is>
      </c>
      <c r="C42" s="15" t="inlineStr">
        <is>
          <t>금액</t>
        </is>
      </c>
      <c r="D42" s="15" t="inlineStr">
        <is>
          <t>비중</t>
        </is>
      </c>
      <c r="G42" s="15" t="inlineStr">
        <is>
          <t>항목</t>
        </is>
      </c>
      <c r="H42" s="15" t="inlineStr">
        <is>
          <t>건수</t>
        </is>
      </c>
      <c r="I42" s="15" t="inlineStr">
        <is>
          <t>금액</t>
        </is>
      </c>
      <c r="J42" s="15" t="inlineStr">
        <is>
          <t>비중</t>
        </is>
      </c>
    </row>
    <row r="43" ht="20" customHeight="1">
      <c r="A43" s="4" t="inlineStr">
        <is>
          <t>재료비</t>
        </is>
      </c>
      <c r="B43" s="23">
        <f>IF(COUNTIF($B$9:$B$38,A43)=0,"",COUNTIF($B$9:$B$38,A43))</f>
        <v/>
      </c>
      <c r="C43" s="18">
        <f>IF(B43="","",SUMIF($B$9:$B$38,A43,$E$9:$E$38))</f>
        <v/>
      </c>
      <c r="D43" s="24">
        <f>IF(OR(C43="",$E$39=""),"",C43/$E$39)</f>
        <v/>
      </c>
      <c r="G43" s="4" t="inlineStr">
        <is>
          <t>광고선전비</t>
        </is>
      </c>
      <c r="H43" s="23">
        <f>IF(COUNTIF($B$9:$B$38,G43)=0,"",COUNTIF($B$9:$B$38,G43))</f>
        <v/>
      </c>
      <c r="I43" s="18">
        <f>IF(H43="","",SUMIF($B$9:$B$38,G43,$E$9:$E$38))</f>
        <v/>
      </c>
      <c r="J43" s="24">
        <f>IF(OR(I43="",$E$39=""),"",I43/$E$39)</f>
        <v/>
      </c>
    </row>
    <row r="44" ht="20" customHeight="1">
      <c r="A44" s="4" t="inlineStr">
        <is>
          <t>소모품비</t>
        </is>
      </c>
      <c r="B44" s="23">
        <f>IF(COUNTIF($B$9:$B$38,A44)=0,"",COUNTIF($B$9:$B$38,A44))</f>
        <v/>
      </c>
      <c r="C44" s="18">
        <f>IF(B44="","",SUMIF($B$9:$B$38,A44,$E$9:$E$38))</f>
        <v/>
      </c>
      <c r="D44" s="24">
        <f>IF(OR(C44="",$E$39=""),"",C44/$E$39)</f>
        <v/>
      </c>
      <c r="G44" s="4" t="inlineStr">
        <is>
          <t>지급수수료</t>
        </is>
      </c>
      <c r="H44" s="23">
        <f>IF(COUNTIF($B$9:$B$38,G44)=0,"",COUNTIF($B$9:$B$38,G44))</f>
        <v/>
      </c>
      <c r="I44" s="18">
        <f>IF(H44="","",SUMIF($B$9:$B$38,G44,$E$9:$E$38))</f>
        <v/>
      </c>
      <c r="J44" s="24">
        <f>IF(OR(I44="",$E$39=""),"",I44/$E$39)</f>
        <v/>
      </c>
    </row>
    <row r="45" ht="20" customHeight="1">
      <c r="A45" s="4" t="inlineStr">
        <is>
          <t>임차료</t>
        </is>
      </c>
      <c r="B45" s="23">
        <f>IF(COUNTIF($B$9:$B$38,A45)=0,"",COUNTIF($B$9:$B$38,A45))</f>
        <v/>
      </c>
      <c r="C45" s="18">
        <f>IF(B45="","",SUMIF($B$9:$B$38,A45,$E$9:$E$38))</f>
        <v/>
      </c>
      <c r="D45" s="24">
        <f>IF(OR(C45="",$E$39=""),"",C45/$E$39)</f>
        <v/>
      </c>
      <c r="G45" s="4" t="inlineStr">
        <is>
          <t>차량유지비</t>
        </is>
      </c>
      <c r="H45" s="23">
        <f>IF(COUNTIF($B$9:$B$38,G45)=0,"",COUNTIF($B$9:$B$38,G45))</f>
        <v/>
      </c>
      <c r="I45" s="18">
        <f>IF(H45="","",SUMIF($B$9:$B$38,G45,$E$9:$E$38))</f>
        <v/>
      </c>
      <c r="J45" s="24">
        <f>IF(OR(I45="",$E$39=""),"",I45/$E$39)</f>
        <v/>
      </c>
    </row>
    <row r="46" ht="20" customHeight="1">
      <c r="A46" s="4" t="inlineStr">
        <is>
          <t>인건비</t>
        </is>
      </c>
      <c r="B46" s="23">
        <f>IF(COUNTIF($B$9:$B$38,A46)=0,"",COUNTIF($B$9:$B$38,A46))</f>
        <v/>
      </c>
      <c r="C46" s="18">
        <f>IF(B46="","",SUMIF($B$9:$B$38,A46,$E$9:$E$38))</f>
        <v/>
      </c>
      <c r="D46" s="24">
        <f>IF(OR(C46="",$E$39=""),"",C46/$E$39)</f>
        <v/>
      </c>
      <c r="G46" s="4" t="inlineStr">
        <is>
          <t>복리후생비</t>
        </is>
      </c>
      <c r="H46" s="23">
        <f>IF(COUNTIF($B$9:$B$38,G46)=0,"",COUNTIF($B$9:$B$38,G46))</f>
        <v/>
      </c>
      <c r="I46" s="18">
        <f>IF(H46="","",SUMIF($B$9:$B$38,G46,$E$9:$E$38))</f>
        <v/>
      </c>
      <c r="J46" s="24">
        <f>IF(OR(I46="",$E$39=""),"",I46/$E$39)</f>
        <v/>
      </c>
    </row>
    <row r="47" ht="20" customHeight="1">
      <c r="A47" s="4" t="inlineStr">
        <is>
          <t>통신비</t>
        </is>
      </c>
      <c r="B47" s="23">
        <f>IF(COUNTIF($B$9:$B$38,A47)=0,"",COUNTIF($B$9:$B$38,A47))</f>
        <v/>
      </c>
      <c r="C47" s="18">
        <f>IF(B47="","",SUMIF($B$9:$B$38,A47,$E$9:$E$38))</f>
        <v/>
      </c>
      <c r="D47" s="24">
        <f>IF(OR(C47="",$E$39=""),"",C47/$E$39)</f>
        <v/>
      </c>
      <c r="G47" s="4" t="inlineStr">
        <is>
          <t>기타</t>
        </is>
      </c>
      <c r="H47" s="23">
        <f>IF(COUNTIF($B$9:$B$38,G47)=0,"",COUNTIF($B$9:$B$38,G47))</f>
        <v/>
      </c>
      <c r="I47" s="18">
        <f>IF(H47="","",SUMIF($B$9:$B$38,G47,$E$9:$E$38))</f>
        <v/>
      </c>
      <c r="J47" s="24">
        <f>IF(OR(I47="",$E$39=""),"",I47/$E$39)</f>
        <v/>
      </c>
    </row>
    <row r="49">
      <c r="A49" s="25" t="inlineStr">
        <is>
          <t>쓰는 법</t>
        </is>
      </c>
    </row>
    <row r="50">
      <c r="A50" s="26" t="inlineStr">
        <is>
          <t>1. 나간 돈을 한 줄씩 적고, 항목은 목록에서 골라 같은 이름으로 모아요.</t>
        </is>
      </c>
    </row>
    <row r="51">
      <c r="A51" s="26" t="inlineStr">
        <is>
          <t>2. 결제한 금액(부가세 포함)만 적으면 공급가액·부가세가 나뉘어 계산돼요. 면세 품목은 '면세'를 고르세요.</t>
        </is>
      </c>
    </row>
    <row r="52">
      <c r="A52" s="26" t="inlineStr">
        <is>
          <t>3. 증빙이 간이영수증·없음이면 '챙기기'(빨강)로 표시돼요. 증빙 원본은 따로 모아 두세요.</t>
        </is>
      </c>
    </row>
    <row r="53">
      <c r="A53" s="26" t="inlineStr">
        <is>
          <t>4. 맨 위에서 예산 사용률, 아래에서 항목별 지출 비중을 확인해요.</t>
        </is>
      </c>
    </row>
    <row r="54">
      <c r="A54" s="26" t="inlineStr">
        <is>
          <t>5. 경비 인정·부가세 공제 여부는 사업 형태마다 달라요. 세무 전문가와 확인하세요.</t>
        </is>
      </c>
    </row>
  </sheetData>
  <mergeCells count="15">
    <mergeCell ref="D6:E6"/>
    <mergeCell ref="E4:F4"/>
    <mergeCell ref="B6:C6"/>
    <mergeCell ref="A50:K50"/>
    <mergeCell ref="A53:K53"/>
    <mergeCell ref="A54:K54"/>
    <mergeCell ref="A39:D39"/>
    <mergeCell ref="A2:K2"/>
    <mergeCell ref="A41:K41"/>
    <mergeCell ref="A51:K51"/>
    <mergeCell ref="A52:K52"/>
    <mergeCell ref="H4:I4"/>
    <mergeCell ref="G6:H6"/>
    <mergeCell ref="A1:K1"/>
    <mergeCell ref="B4:C4"/>
  </mergeCells>
  <conditionalFormatting sqref="J9:J38">
    <cfRule type="expression" priority="1" dxfId="0">
      <formula>J9="챙기기"</formula>
    </cfRule>
    <cfRule type="expression" priority="2" dxfId="1">
      <formula>J9="미입력"</formula>
    </cfRule>
  </conditionalFormatting>
  <conditionalFormatting sqref="F6">
    <cfRule type="expression" priority="3" dxfId="2">
      <formula>AND(F6&lt;&gt;"",F6&gt;1)</formula>
    </cfRule>
  </conditionalFormatting>
  <dataValidations count="4">
    <dataValidation sqref="B9:B38" showDropDown="0" showInputMessage="0" showErrorMessage="0" allowBlank="1" type="list">
      <formula1>"재료비,소모품비,임차료,인건비,통신비,광고선전비,지급수수료,차량유지비,복리후생비,기타"</formula1>
    </dataValidation>
    <dataValidation sqref="D9:D38" showDropDown="0" showInputMessage="0" showErrorMessage="0" allowBlank="1" type="list">
      <formula1>"카드,현금,계좌이체,자동이체"</formula1>
    </dataValidation>
    <dataValidation sqref="F9:F38" showDropDown="0" showInputMessage="1" showErrorMessage="0" allowBlank="1" prompt="비워 두면 과세(부가세 포함)로 계산해요" type="list">
      <formula1>"과세,면세"</formula1>
    </dataValidation>
    <dataValidation sqref="I9:I38" showDropDown="0" showInputMessage="0" showErrorMessage="0" allowBlank="1" type="list">
      <formula1>"세금계산서,카드전표,현금영수증,간이영수증,없음"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24" customWidth="1" min="3" max="3"/>
    <col width="10" customWidth="1" min="4" max="4"/>
    <col width="12" customWidth="1" min="5" max="5"/>
    <col width="8" customWidth="1" min="6" max="6"/>
    <col width="12" customWidth="1" min="7" max="7"/>
    <col width="10" customWidth="1" min="8" max="8"/>
    <col width="12" customWidth="1" min="9" max="9"/>
    <col width="10" customWidth="1" min="10" max="10"/>
    <col width="15" customWidth="1" min="11" max="11"/>
  </cols>
  <sheetData>
    <row r="1" ht="34" customHeight="1">
      <c r="A1" s="1" t="inlineStr">
        <is>
          <t>지 출 · 경 비 장 부</t>
        </is>
      </c>
    </row>
    <row r="2">
      <c r="A2" s="2" t="inlineStr">
        <is>
          <t>결제한 금액만 적으면 공급가액·부가세가 나뉘고, 증빙 누락과 항목별 지출이 보입니다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4" ht="22" customHeight="1">
      <c r="A4" s="4" t="inlineStr">
        <is>
          <t>사업장</t>
        </is>
      </c>
      <c r="B4" s="5" t="inlineStr">
        <is>
          <t>작은캔들공방</t>
        </is>
      </c>
      <c r="C4" s="6" t="n"/>
      <c r="D4" s="4" t="inlineStr">
        <is>
          <t>기간</t>
        </is>
      </c>
      <c r="E4" s="7" t="inlineStr">
        <is>
          <t>2026년 10월</t>
        </is>
      </c>
      <c r="F4" s="6" t="n"/>
      <c r="G4" s="4" t="inlineStr">
        <is>
          <t>월 예산</t>
        </is>
      </c>
      <c r="H4" s="8" t="n">
        <v>2500000</v>
      </c>
      <c r="I4" s="6" t="n"/>
      <c r="J4" s="4" t="inlineStr">
        <is>
          <t>작성자</t>
        </is>
      </c>
      <c r="K4" s="7" t="inlineStr">
        <is>
          <t>홍길동</t>
        </is>
      </c>
    </row>
    <row r="6" ht="28" customHeight="1">
      <c r="A6" s="4" t="inlineStr">
        <is>
          <t>지출 합계</t>
        </is>
      </c>
      <c r="B6" s="9">
        <f>IF(E39="","",E39)</f>
        <v/>
      </c>
      <c r="C6" s="10" t="n"/>
      <c r="D6" s="4" t="inlineStr">
        <is>
          <t>예산 사용률</t>
        </is>
      </c>
      <c r="E6" s="11" t="n"/>
      <c r="F6" s="12">
        <f>IF(OR(H4="",B6=""),"",B6/H4)</f>
        <v/>
      </c>
      <c r="G6" s="4" t="inlineStr">
        <is>
          <t>매입 부가세</t>
        </is>
      </c>
      <c r="H6" s="11" t="n"/>
      <c r="I6" s="13">
        <f>IF(B6="","",SUMIF(J9:J38,"정상",H9:H38))</f>
        <v/>
      </c>
      <c r="J6" s="4" t="inlineStr">
        <is>
          <t>증빙 누락</t>
        </is>
      </c>
      <c r="K6" s="14">
        <f>IF(COUNTIF(J9:J38,"챙기기")=0,"",COUNTIF(J9:J38,"챙기기"))</f>
        <v/>
      </c>
    </row>
    <row r="8" ht="24" customHeight="1">
      <c r="A8" s="15" t="inlineStr">
        <is>
          <t>날짜</t>
        </is>
      </c>
      <c r="B8" s="15" t="inlineStr">
        <is>
          <t>항목</t>
        </is>
      </c>
      <c r="C8" s="15" t="inlineStr">
        <is>
          <t>내용 · 거래처</t>
        </is>
      </c>
      <c r="D8" s="15" t="inlineStr">
        <is>
          <t>결제수단</t>
        </is>
      </c>
      <c r="E8" s="15" t="inlineStr">
        <is>
          <t>금액(합계)</t>
        </is>
      </c>
      <c r="F8" s="15" t="inlineStr">
        <is>
          <t>과세</t>
        </is>
      </c>
      <c r="G8" s="15" t="inlineStr">
        <is>
          <t>공급가액</t>
        </is>
      </c>
      <c r="H8" s="15" t="inlineStr">
        <is>
          <t>부가세</t>
        </is>
      </c>
      <c r="I8" s="15" t="inlineStr">
        <is>
          <t>증빙</t>
        </is>
      </c>
      <c r="J8" s="15" t="inlineStr">
        <is>
          <t>증빙 상태</t>
        </is>
      </c>
      <c r="K8" s="15" t="inlineStr">
        <is>
          <t>메모</t>
        </is>
      </c>
    </row>
    <row r="9" ht="20" customHeight="1">
      <c r="A9" s="16" t="n">
        <v>46296</v>
      </c>
      <c r="B9" s="7" t="inlineStr">
        <is>
          <t>임차료</t>
        </is>
      </c>
      <c r="C9" s="5" t="inlineStr">
        <is>
          <t>작업실 월세</t>
        </is>
      </c>
      <c r="D9" s="7" t="inlineStr">
        <is>
          <t>자동이체</t>
        </is>
      </c>
      <c r="E9" s="17" t="n">
        <v>880000</v>
      </c>
      <c r="F9" s="7" t="inlineStr">
        <is>
          <t>과세</t>
        </is>
      </c>
      <c r="G9" s="18">
        <f>IF(E9="","",IF(F9="면세",E9,ROUND(E9/1.1,0)))</f>
        <v/>
      </c>
      <c r="H9" s="18">
        <f>IF(E9="","",E9-G9)</f>
        <v/>
      </c>
      <c r="I9" s="7" t="inlineStr">
        <is>
          <t>세금계산서</t>
        </is>
      </c>
      <c r="J9" s="19">
        <f>IF(E9="","",IF(OR(I9="세금계산서",I9="카드전표",I9="현금영수증"),"정상",IF(I9="","미입력","챙기기")))</f>
        <v/>
      </c>
      <c r="K9" s="5" t="n"/>
    </row>
    <row r="10" ht="20" customHeight="1">
      <c r="A10" s="16" t="n">
        <v>46297</v>
      </c>
      <c r="B10" s="7" t="inlineStr">
        <is>
          <t>재료비</t>
        </is>
      </c>
      <c r="C10" s="5" t="inlineStr">
        <is>
          <t>소이왁스 10kg · ○○상사</t>
        </is>
      </c>
      <c r="D10" s="7" t="inlineStr">
        <is>
          <t>카드</t>
        </is>
      </c>
      <c r="E10" s="17" t="n">
        <v>96000</v>
      </c>
      <c r="F10" s="7" t="inlineStr">
        <is>
          <t>과세</t>
        </is>
      </c>
      <c r="G10" s="18">
        <f>IF(E10="","",IF(F10="면세",E10,ROUND(E10/1.1,0)))</f>
        <v/>
      </c>
      <c r="H10" s="18">
        <f>IF(E10="","",E10-G10)</f>
        <v/>
      </c>
      <c r="I10" s="7" t="inlineStr">
        <is>
          <t>카드전표</t>
        </is>
      </c>
      <c r="J10" s="19">
        <f>IF(E10="","",IF(OR(I10="세금계산서",I10="카드전표",I10="현금영수증"),"정상",IF(I10="","미입력","챙기기")))</f>
        <v/>
      </c>
      <c r="K10" s="5" t="n"/>
    </row>
    <row r="11" ht="20" customHeight="1">
      <c r="A11" s="16" t="n">
        <v>46297</v>
      </c>
      <c r="B11" s="7" t="inlineStr">
        <is>
          <t>재료비</t>
        </is>
      </c>
      <c r="C11" s="5" t="inlineStr">
        <is>
          <t>향료 오일 5종</t>
        </is>
      </c>
      <c r="D11" s="7" t="inlineStr">
        <is>
          <t>카드</t>
        </is>
      </c>
      <c r="E11" s="17" t="n">
        <v>145000</v>
      </c>
      <c r="F11" s="7" t="inlineStr">
        <is>
          <t>과세</t>
        </is>
      </c>
      <c r="G11" s="18">
        <f>IF(E11="","",IF(F11="면세",E11,ROUND(E11/1.1,0)))</f>
        <v/>
      </c>
      <c r="H11" s="18">
        <f>IF(E11="","",E11-G11)</f>
        <v/>
      </c>
      <c r="I11" s="7" t="inlineStr">
        <is>
          <t>카드전표</t>
        </is>
      </c>
      <c r="J11" s="19">
        <f>IF(E11="","",IF(OR(I11="세금계산서",I11="카드전표",I11="현금영수증"),"정상",IF(I11="","미입력","챙기기")))</f>
        <v/>
      </c>
      <c r="K11" s="5" t="n"/>
    </row>
    <row r="12" ht="20" customHeight="1">
      <c r="A12" s="16" t="n">
        <v>46299</v>
      </c>
      <c r="B12" s="7" t="inlineStr">
        <is>
          <t>소모품비</t>
        </is>
      </c>
      <c r="C12" s="5" t="inlineStr">
        <is>
          <t>포장 상자·리본</t>
        </is>
      </c>
      <c r="D12" s="7" t="inlineStr">
        <is>
          <t>현금</t>
        </is>
      </c>
      <c r="E12" s="17" t="n">
        <v>38000</v>
      </c>
      <c r="F12" s="7" t="inlineStr">
        <is>
          <t>과세</t>
        </is>
      </c>
      <c r="G12" s="18">
        <f>IF(E12="","",IF(F12="면세",E12,ROUND(E12/1.1,0)))</f>
        <v/>
      </c>
      <c r="H12" s="18">
        <f>IF(E12="","",E12-G12)</f>
        <v/>
      </c>
      <c r="I12" s="7" t="inlineStr">
        <is>
          <t>간이영수증</t>
        </is>
      </c>
      <c r="J12" s="19">
        <f>IF(E12="","",IF(OR(I12="세금계산서",I12="카드전표",I12="현금영수증"),"정상",IF(I12="","미입력","챙기기")))</f>
        <v/>
      </c>
      <c r="K12" s="5" t="inlineStr">
        <is>
          <t>영수증만 받음</t>
        </is>
      </c>
    </row>
    <row r="13" ht="20" customHeight="1">
      <c r="A13" s="16" t="n">
        <v>46300</v>
      </c>
      <c r="B13" s="7" t="inlineStr">
        <is>
          <t>통신비</t>
        </is>
      </c>
      <c r="C13" s="5" t="inlineStr">
        <is>
          <t>인터넷·전화</t>
        </is>
      </c>
      <c r="D13" s="7" t="inlineStr">
        <is>
          <t>자동이체</t>
        </is>
      </c>
      <c r="E13" s="17" t="n">
        <v>33000</v>
      </c>
      <c r="F13" s="7" t="inlineStr">
        <is>
          <t>과세</t>
        </is>
      </c>
      <c r="G13" s="18">
        <f>IF(E13="","",IF(F13="면세",E13,ROUND(E13/1.1,0)))</f>
        <v/>
      </c>
      <c r="H13" s="18">
        <f>IF(E13="","",E13-G13)</f>
        <v/>
      </c>
      <c r="I13" s="7" t="inlineStr">
        <is>
          <t>세금계산서</t>
        </is>
      </c>
      <c r="J13" s="19">
        <f>IF(E13="","",IF(OR(I13="세금계산서",I13="카드전표",I13="현금영수증"),"정상",IF(I13="","미입력","챙기기")))</f>
        <v/>
      </c>
      <c r="K13" s="5" t="n"/>
    </row>
    <row r="14" ht="20" customHeight="1">
      <c r="A14" s="16" t="n">
        <v>46302</v>
      </c>
      <c r="B14" s="7" t="inlineStr">
        <is>
          <t>광고선전비</t>
        </is>
      </c>
      <c r="C14" s="5" t="inlineStr">
        <is>
          <t>SNS 광고</t>
        </is>
      </c>
      <c r="D14" s="7" t="inlineStr">
        <is>
          <t>카드</t>
        </is>
      </c>
      <c r="E14" s="17" t="n">
        <v>150000</v>
      </c>
      <c r="F14" s="7" t="inlineStr">
        <is>
          <t>과세</t>
        </is>
      </c>
      <c r="G14" s="18">
        <f>IF(E14="","",IF(F14="면세",E14,ROUND(E14/1.1,0)))</f>
        <v/>
      </c>
      <c r="H14" s="18">
        <f>IF(E14="","",E14-G14)</f>
        <v/>
      </c>
      <c r="I14" s="7" t="inlineStr">
        <is>
          <t>카드전표</t>
        </is>
      </c>
      <c r="J14" s="19">
        <f>IF(E14="","",IF(OR(I14="세금계산서",I14="카드전표",I14="현금영수증"),"정상",IF(I14="","미입력","챙기기")))</f>
        <v/>
      </c>
      <c r="K14" s="5" t="inlineStr">
        <is>
          <t>10/7~10/13</t>
        </is>
      </c>
    </row>
    <row r="15" ht="20" customHeight="1">
      <c r="A15" s="16" t="n">
        <v>46303</v>
      </c>
      <c r="B15" s="7" t="inlineStr">
        <is>
          <t>지급수수료</t>
        </is>
      </c>
      <c r="C15" s="5" t="inlineStr">
        <is>
          <t>택배 발송비 20건</t>
        </is>
      </c>
      <c r="D15" s="7" t="inlineStr">
        <is>
          <t>계좌이체</t>
        </is>
      </c>
      <c r="E15" s="17" t="n">
        <v>72000</v>
      </c>
      <c r="F15" s="7" t="inlineStr">
        <is>
          <t>과세</t>
        </is>
      </c>
      <c r="G15" s="18">
        <f>IF(E15="","",IF(F15="면세",E15,ROUND(E15/1.1,0)))</f>
        <v/>
      </c>
      <c r="H15" s="18">
        <f>IF(E15="","",E15-G15)</f>
        <v/>
      </c>
      <c r="I15" s="7" t="inlineStr">
        <is>
          <t>현금영수증</t>
        </is>
      </c>
      <c r="J15" s="19">
        <f>IF(E15="","",IF(OR(I15="세금계산서",I15="카드전표",I15="현금영수증"),"정상",IF(I15="","미입력","챙기기")))</f>
        <v/>
      </c>
      <c r="K15" s="5" t="n"/>
    </row>
    <row r="16" ht="20" customHeight="1">
      <c r="A16" s="16" t="n">
        <v>46304</v>
      </c>
      <c r="B16" s="7" t="inlineStr">
        <is>
          <t>복리후생비</t>
        </is>
      </c>
      <c r="C16" s="5" t="inlineStr">
        <is>
          <t>작업 중 간식</t>
        </is>
      </c>
      <c r="D16" s="7" t="inlineStr">
        <is>
          <t>현금</t>
        </is>
      </c>
      <c r="E16" s="17" t="n">
        <v>12500</v>
      </c>
      <c r="F16" s="7" t="inlineStr">
        <is>
          <t>과세</t>
        </is>
      </c>
      <c r="G16" s="18">
        <f>IF(E16="","",IF(F16="면세",E16,ROUND(E16/1.1,0)))</f>
        <v/>
      </c>
      <c r="H16" s="18">
        <f>IF(E16="","",E16-G16)</f>
        <v/>
      </c>
      <c r="I16" s="7" t="n"/>
      <c r="J16" s="19">
        <f>IF(E16="","",IF(OR(I16="세금계산서",I16="카드전표",I16="현금영수증"),"정상",IF(I16="","미입력","챙기기")))</f>
        <v/>
      </c>
      <c r="K16" s="5" t="n"/>
    </row>
    <row r="17" ht="20" customHeight="1">
      <c r="A17" s="16" t="n">
        <v>46305</v>
      </c>
      <c r="B17" s="7" t="inlineStr">
        <is>
          <t>재료비</t>
        </is>
      </c>
      <c r="C17" s="5" t="inlineStr">
        <is>
          <t>유리 용기 50개</t>
        </is>
      </c>
      <c r="D17" s="7" t="inlineStr">
        <is>
          <t>계좌이체</t>
        </is>
      </c>
      <c r="E17" s="17" t="n">
        <v>110000</v>
      </c>
      <c r="F17" s="7" t="inlineStr">
        <is>
          <t>과세</t>
        </is>
      </c>
      <c r="G17" s="18">
        <f>IF(E17="","",IF(F17="면세",E17,ROUND(E17/1.1,0)))</f>
        <v/>
      </c>
      <c r="H17" s="18">
        <f>IF(E17="","",E17-G17)</f>
        <v/>
      </c>
      <c r="I17" s="7" t="inlineStr">
        <is>
          <t>세금계산서</t>
        </is>
      </c>
      <c r="J17" s="19">
        <f>IF(E17="","",IF(OR(I17="세금계산서",I17="카드전표",I17="현금영수증"),"정상",IF(I17="","미입력","챙기기")))</f>
        <v/>
      </c>
      <c r="K17" s="5" t="n"/>
    </row>
    <row r="18" ht="20" customHeight="1">
      <c r="A18" s="16" t="n">
        <v>46306</v>
      </c>
      <c r="B18" s="7" t="inlineStr">
        <is>
          <t>기타</t>
        </is>
      </c>
      <c r="C18" s="5" t="inlineStr">
        <is>
          <t>생화(촬영 소품)</t>
        </is>
      </c>
      <c r="D18" s="7" t="inlineStr">
        <is>
          <t>카드</t>
        </is>
      </c>
      <c r="E18" s="17" t="n">
        <v>25000</v>
      </c>
      <c r="F18" s="7" t="inlineStr">
        <is>
          <t>면세</t>
        </is>
      </c>
      <c r="G18" s="18">
        <f>IF(E18="","",IF(F18="면세",E18,ROUND(E18/1.1,0)))</f>
        <v/>
      </c>
      <c r="H18" s="18">
        <f>IF(E18="","",E18-G18)</f>
        <v/>
      </c>
      <c r="I18" s="7" t="inlineStr">
        <is>
          <t>카드전표</t>
        </is>
      </c>
      <c r="J18" s="19">
        <f>IF(E18="","",IF(OR(I18="세금계산서",I18="카드전표",I18="현금영수증"),"정상",IF(I18="","미입력","챙기기")))</f>
        <v/>
      </c>
      <c r="K18" s="5" t="n"/>
    </row>
    <row r="19" ht="20" customHeight="1">
      <c r="A19" s="16" t="n"/>
      <c r="B19" s="7" t="n"/>
      <c r="C19" s="5" t="n"/>
      <c r="D19" s="7" t="n"/>
      <c r="E19" s="17" t="n"/>
      <c r="F19" s="7" t="n"/>
      <c r="G19" s="18">
        <f>IF(E19="","",IF(F19="면세",E19,ROUND(E19/1.1,0)))</f>
        <v/>
      </c>
      <c r="H19" s="18">
        <f>IF(E19="","",E19-G19)</f>
        <v/>
      </c>
      <c r="I19" s="7" t="n"/>
      <c r="J19" s="19">
        <f>IF(E19="","",IF(OR(I19="세금계산서",I19="카드전표",I19="현금영수증"),"정상",IF(I19="","미입력","챙기기")))</f>
        <v/>
      </c>
      <c r="K19" s="5" t="n"/>
    </row>
    <row r="20" ht="20" customHeight="1">
      <c r="A20" s="16" t="n"/>
      <c r="B20" s="7" t="n"/>
      <c r="C20" s="5" t="n"/>
      <c r="D20" s="7" t="n"/>
      <c r="E20" s="17" t="n"/>
      <c r="F20" s="7" t="n"/>
      <c r="G20" s="18">
        <f>IF(E20="","",IF(F20="면세",E20,ROUND(E20/1.1,0)))</f>
        <v/>
      </c>
      <c r="H20" s="18">
        <f>IF(E20="","",E20-G20)</f>
        <v/>
      </c>
      <c r="I20" s="7" t="n"/>
      <c r="J20" s="19">
        <f>IF(E20="","",IF(OR(I20="세금계산서",I20="카드전표",I20="현금영수증"),"정상",IF(I20="","미입력","챙기기")))</f>
        <v/>
      </c>
      <c r="K20" s="5" t="n"/>
    </row>
    <row r="21" ht="20" customHeight="1">
      <c r="A21" s="16" t="n"/>
      <c r="B21" s="7" t="n"/>
      <c r="C21" s="5" t="n"/>
      <c r="D21" s="7" t="n"/>
      <c r="E21" s="17" t="n"/>
      <c r="F21" s="7" t="n"/>
      <c r="G21" s="18">
        <f>IF(E21="","",IF(F21="면세",E21,ROUND(E21/1.1,0)))</f>
        <v/>
      </c>
      <c r="H21" s="18">
        <f>IF(E21="","",E21-G21)</f>
        <v/>
      </c>
      <c r="I21" s="7" t="n"/>
      <c r="J21" s="19">
        <f>IF(E21="","",IF(OR(I21="세금계산서",I21="카드전표",I21="현금영수증"),"정상",IF(I21="","미입력","챙기기")))</f>
        <v/>
      </c>
      <c r="K21" s="5" t="n"/>
    </row>
    <row r="22" ht="20" customHeight="1">
      <c r="A22" s="16" t="n"/>
      <c r="B22" s="7" t="n"/>
      <c r="C22" s="5" t="n"/>
      <c r="D22" s="7" t="n"/>
      <c r="E22" s="17" t="n"/>
      <c r="F22" s="7" t="n"/>
      <c r="G22" s="18">
        <f>IF(E22="","",IF(F22="면세",E22,ROUND(E22/1.1,0)))</f>
        <v/>
      </c>
      <c r="H22" s="18">
        <f>IF(E22="","",E22-G22)</f>
        <v/>
      </c>
      <c r="I22" s="7" t="n"/>
      <c r="J22" s="19">
        <f>IF(E22="","",IF(OR(I22="세금계산서",I22="카드전표",I22="현금영수증"),"정상",IF(I22="","미입력","챙기기")))</f>
        <v/>
      </c>
      <c r="K22" s="5" t="n"/>
    </row>
    <row r="23" ht="20" customHeight="1">
      <c r="A23" s="16" t="n"/>
      <c r="B23" s="7" t="n"/>
      <c r="C23" s="5" t="n"/>
      <c r="D23" s="7" t="n"/>
      <c r="E23" s="17" t="n"/>
      <c r="F23" s="7" t="n"/>
      <c r="G23" s="18">
        <f>IF(E23="","",IF(F23="면세",E23,ROUND(E23/1.1,0)))</f>
        <v/>
      </c>
      <c r="H23" s="18">
        <f>IF(E23="","",E23-G23)</f>
        <v/>
      </c>
      <c r="I23" s="7" t="n"/>
      <c r="J23" s="19">
        <f>IF(E23="","",IF(OR(I23="세금계산서",I23="카드전표",I23="현금영수증"),"정상",IF(I23="","미입력","챙기기")))</f>
        <v/>
      </c>
      <c r="K23" s="5" t="n"/>
    </row>
    <row r="24" ht="20" customHeight="1">
      <c r="A24" s="16" t="n"/>
      <c r="B24" s="7" t="n"/>
      <c r="C24" s="5" t="n"/>
      <c r="D24" s="7" t="n"/>
      <c r="E24" s="17" t="n"/>
      <c r="F24" s="7" t="n"/>
      <c r="G24" s="18">
        <f>IF(E24="","",IF(F24="면세",E24,ROUND(E24/1.1,0)))</f>
        <v/>
      </c>
      <c r="H24" s="18">
        <f>IF(E24="","",E24-G24)</f>
        <v/>
      </c>
      <c r="I24" s="7" t="n"/>
      <c r="J24" s="19">
        <f>IF(E24="","",IF(OR(I24="세금계산서",I24="카드전표",I24="현금영수증"),"정상",IF(I24="","미입력","챙기기")))</f>
        <v/>
      </c>
      <c r="K24" s="5" t="n"/>
    </row>
    <row r="25" ht="20" customHeight="1">
      <c r="A25" s="16" t="n"/>
      <c r="B25" s="7" t="n"/>
      <c r="C25" s="5" t="n"/>
      <c r="D25" s="7" t="n"/>
      <c r="E25" s="17" t="n"/>
      <c r="F25" s="7" t="n"/>
      <c r="G25" s="18">
        <f>IF(E25="","",IF(F25="면세",E25,ROUND(E25/1.1,0)))</f>
        <v/>
      </c>
      <c r="H25" s="18">
        <f>IF(E25="","",E25-G25)</f>
        <v/>
      </c>
      <c r="I25" s="7" t="n"/>
      <c r="J25" s="19">
        <f>IF(E25="","",IF(OR(I25="세금계산서",I25="카드전표",I25="현금영수증"),"정상",IF(I25="","미입력","챙기기")))</f>
        <v/>
      </c>
      <c r="K25" s="5" t="n"/>
    </row>
    <row r="26" ht="20" customHeight="1">
      <c r="A26" s="16" t="n"/>
      <c r="B26" s="7" t="n"/>
      <c r="C26" s="5" t="n"/>
      <c r="D26" s="7" t="n"/>
      <c r="E26" s="17" t="n"/>
      <c r="F26" s="7" t="n"/>
      <c r="G26" s="18">
        <f>IF(E26="","",IF(F26="면세",E26,ROUND(E26/1.1,0)))</f>
        <v/>
      </c>
      <c r="H26" s="18">
        <f>IF(E26="","",E26-G26)</f>
        <v/>
      </c>
      <c r="I26" s="7" t="n"/>
      <c r="J26" s="19">
        <f>IF(E26="","",IF(OR(I26="세금계산서",I26="카드전표",I26="현금영수증"),"정상",IF(I26="","미입력","챙기기")))</f>
        <v/>
      </c>
      <c r="K26" s="5" t="n"/>
    </row>
    <row r="27" ht="20" customHeight="1">
      <c r="A27" s="16" t="n"/>
      <c r="B27" s="7" t="n"/>
      <c r="C27" s="5" t="n"/>
      <c r="D27" s="7" t="n"/>
      <c r="E27" s="17" t="n"/>
      <c r="F27" s="7" t="n"/>
      <c r="G27" s="18">
        <f>IF(E27="","",IF(F27="면세",E27,ROUND(E27/1.1,0)))</f>
        <v/>
      </c>
      <c r="H27" s="18">
        <f>IF(E27="","",E27-G27)</f>
        <v/>
      </c>
      <c r="I27" s="7" t="n"/>
      <c r="J27" s="19">
        <f>IF(E27="","",IF(OR(I27="세금계산서",I27="카드전표",I27="현금영수증"),"정상",IF(I27="","미입력","챙기기")))</f>
        <v/>
      </c>
      <c r="K27" s="5" t="n"/>
    </row>
    <row r="28" ht="20" customHeight="1">
      <c r="A28" s="16" t="n"/>
      <c r="B28" s="7" t="n"/>
      <c r="C28" s="5" t="n"/>
      <c r="D28" s="7" t="n"/>
      <c r="E28" s="17" t="n"/>
      <c r="F28" s="7" t="n"/>
      <c r="G28" s="18">
        <f>IF(E28="","",IF(F28="면세",E28,ROUND(E28/1.1,0)))</f>
        <v/>
      </c>
      <c r="H28" s="18">
        <f>IF(E28="","",E28-G28)</f>
        <v/>
      </c>
      <c r="I28" s="7" t="n"/>
      <c r="J28" s="19">
        <f>IF(E28="","",IF(OR(I28="세금계산서",I28="카드전표",I28="현금영수증"),"정상",IF(I28="","미입력","챙기기")))</f>
        <v/>
      </c>
      <c r="K28" s="5" t="n"/>
    </row>
    <row r="29" ht="20" customHeight="1">
      <c r="A29" s="16" t="n"/>
      <c r="B29" s="7" t="n"/>
      <c r="C29" s="5" t="n"/>
      <c r="D29" s="7" t="n"/>
      <c r="E29" s="17" t="n"/>
      <c r="F29" s="7" t="n"/>
      <c r="G29" s="18">
        <f>IF(E29="","",IF(F29="면세",E29,ROUND(E29/1.1,0)))</f>
        <v/>
      </c>
      <c r="H29" s="18">
        <f>IF(E29="","",E29-G29)</f>
        <v/>
      </c>
      <c r="I29" s="7" t="n"/>
      <c r="J29" s="19">
        <f>IF(E29="","",IF(OR(I29="세금계산서",I29="카드전표",I29="현금영수증"),"정상",IF(I29="","미입력","챙기기")))</f>
        <v/>
      </c>
      <c r="K29" s="5" t="n"/>
    </row>
    <row r="30" ht="20" customHeight="1">
      <c r="A30" s="16" t="n"/>
      <c r="B30" s="7" t="n"/>
      <c r="C30" s="5" t="n"/>
      <c r="D30" s="7" t="n"/>
      <c r="E30" s="17" t="n"/>
      <c r="F30" s="7" t="n"/>
      <c r="G30" s="18">
        <f>IF(E30="","",IF(F30="면세",E30,ROUND(E30/1.1,0)))</f>
        <v/>
      </c>
      <c r="H30" s="18">
        <f>IF(E30="","",E30-G30)</f>
        <v/>
      </c>
      <c r="I30" s="7" t="n"/>
      <c r="J30" s="19">
        <f>IF(E30="","",IF(OR(I30="세금계산서",I30="카드전표",I30="현금영수증"),"정상",IF(I30="","미입력","챙기기")))</f>
        <v/>
      </c>
      <c r="K30" s="5" t="n"/>
    </row>
    <row r="31" ht="20" customHeight="1">
      <c r="A31" s="16" t="n"/>
      <c r="B31" s="7" t="n"/>
      <c r="C31" s="5" t="n"/>
      <c r="D31" s="7" t="n"/>
      <c r="E31" s="17" t="n"/>
      <c r="F31" s="7" t="n"/>
      <c r="G31" s="18">
        <f>IF(E31="","",IF(F31="면세",E31,ROUND(E31/1.1,0)))</f>
        <v/>
      </c>
      <c r="H31" s="18">
        <f>IF(E31="","",E31-G31)</f>
        <v/>
      </c>
      <c r="I31" s="7" t="n"/>
      <c r="J31" s="19">
        <f>IF(E31="","",IF(OR(I31="세금계산서",I31="카드전표",I31="현금영수증"),"정상",IF(I31="","미입력","챙기기")))</f>
        <v/>
      </c>
      <c r="K31" s="5" t="n"/>
    </row>
    <row r="32" ht="20" customHeight="1">
      <c r="A32" s="16" t="n"/>
      <c r="B32" s="7" t="n"/>
      <c r="C32" s="5" t="n"/>
      <c r="D32" s="7" t="n"/>
      <c r="E32" s="17" t="n"/>
      <c r="F32" s="7" t="n"/>
      <c r="G32" s="18">
        <f>IF(E32="","",IF(F32="면세",E32,ROUND(E32/1.1,0)))</f>
        <v/>
      </c>
      <c r="H32" s="18">
        <f>IF(E32="","",E32-G32)</f>
        <v/>
      </c>
      <c r="I32" s="7" t="n"/>
      <c r="J32" s="19">
        <f>IF(E32="","",IF(OR(I32="세금계산서",I32="카드전표",I32="현금영수증"),"정상",IF(I32="","미입력","챙기기")))</f>
        <v/>
      </c>
      <c r="K32" s="5" t="n"/>
    </row>
    <row r="33" ht="20" customHeight="1">
      <c r="A33" s="16" t="n"/>
      <c r="B33" s="7" t="n"/>
      <c r="C33" s="5" t="n"/>
      <c r="D33" s="7" t="n"/>
      <c r="E33" s="17" t="n"/>
      <c r="F33" s="7" t="n"/>
      <c r="G33" s="18">
        <f>IF(E33="","",IF(F33="면세",E33,ROUND(E33/1.1,0)))</f>
        <v/>
      </c>
      <c r="H33" s="18">
        <f>IF(E33="","",E33-G33)</f>
        <v/>
      </c>
      <c r="I33" s="7" t="n"/>
      <c r="J33" s="19">
        <f>IF(E33="","",IF(OR(I33="세금계산서",I33="카드전표",I33="현금영수증"),"정상",IF(I33="","미입력","챙기기")))</f>
        <v/>
      </c>
      <c r="K33" s="5" t="n"/>
    </row>
    <row r="34" ht="20" customHeight="1">
      <c r="A34" s="16" t="n"/>
      <c r="B34" s="7" t="n"/>
      <c r="C34" s="5" t="n"/>
      <c r="D34" s="7" t="n"/>
      <c r="E34" s="17" t="n"/>
      <c r="F34" s="7" t="n"/>
      <c r="G34" s="18">
        <f>IF(E34="","",IF(F34="면세",E34,ROUND(E34/1.1,0)))</f>
        <v/>
      </c>
      <c r="H34" s="18">
        <f>IF(E34="","",E34-G34)</f>
        <v/>
      </c>
      <c r="I34" s="7" t="n"/>
      <c r="J34" s="19">
        <f>IF(E34="","",IF(OR(I34="세금계산서",I34="카드전표",I34="현금영수증"),"정상",IF(I34="","미입력","챙기기")))</f>
        <v/>
      </c>
      <c r="K34" s="5" t="n"/>
    </row>
    <row r="35" ht="20" customHeight="1">
      <c r="A35" s="16" t="n"/>
      <c r="B35" s="7" t="n"/>
      <c r="C35" s="5" t="n"/>
      <c r="D35" s="7" t="n"/>
      <c r="E35" s="17" t="n"/>
      <c r="F35" s="7" t="n"/>
      <c r="G35" s="18">
        <f>IF(E35="","",IF(F35="면세",E35,ROUND(E35/1.1,0)))</f>
        <v/>
      </c>
      <c r="H35" s="18">
        <f>IF(E35="","",E35-G35)</f>
        <v/>
      </c>
      <c r="I35" s="7" t="n"/>
      <c r="J35" s="19">
        <f>IF(E35="","",IF(OR(I35="세금계산서",I35="카드전표",I35="현금영수증"),"정상",IF(I35="","미입력","챙기기")))</f>
        <v/>
      </c>
      <c r="K35" s="5" t="n"/>
    </row>
    <row r="36" ht="20" customHeight="1">
      <c r="A36" s="16" t="n"/>
      <c r="B36" s="7" t="n"/>
      <c r="C36" s="5" t="n"/>
      <c r="D36" s="7" t="n"/>
      <c r="E36" s="17" t="n"/>
      <c r="F36" s="7" t="n"/>
      <c r="G36" s="18">
        <f>IF(E36="","",IF(F36="면세",E36,ROUND(E36/1.1,0)))</f>
        <v/>
      </c>
      <c r="H36" s="18">
        <f>IF(E36="","",E36-G36)</f>
        <v/>
      </c>
      <c r="I36" s="7" t="n"/>
      <c r="J36" s="19">
        <f>IF(E36="","",IF(OR(I36="세금계산서",I36="카드전표",I36="현금영수증"),"정상",IF(I36="","미입력","챙기기")))</f>
        <v/>
      </c>
      <c r="K36" s="5" t="n"/>
    </row>
    <row r="37" ht="20" customHeight="1">
      <c r="A37" s="16" t="n"/>
      <c r="B37" s="7" t="n"/>
      <c r="C37" s="5" t="n"/>
      <c r="D37" s="7" t="n"/>
      <c r="E37" s="17" t="n"/>
      <c r="F37" s="7" t="n"/>
      <c r="G37" s="18">
        <f>IF(E37="","",IF(F37="면세",E37,ROUND(E37/1.1,0)))</f>
        <v/>
      </c>
      <c r="H37" s="18">
        <f>IF(E37="","",E37-G37)</f>
        <v/>
      </c>
      <c r="I37" s="7" t="n"/>
      <c r="J37" s="19">
        <f>IF(E37="","",IF(OR(I37="세금계산서",I37="카드전표",I37="현금영수증"),"정상",IF(I37="","미입력","챙기기")))</f>
        <v/>
      </c>
      <c r="K37" s="5" t="n"/>
    </row>
    <row r="38" ht="20" customHeight="1">
      <c r="A38" s="16" t="n"/>
      <c r="B38" s="7" t="n"/>
      <c r="C38" s="5" t="n"/>
      <c r="D38" s="7" t="n"/>
      <c r="E38" s="17" t="n"/>
      <c r="F38" s="7" t="n"/>
      <c r="G38" s="18">
        <f>IF(E38="","",IF(F38="면세",E38,ROUND(E38/1.1,0)))</f>
        <v/>
      </c>
      <c r="H38" s="18">
        <f>IF(E38="","",E38-G38)</f>
        <v/>
      </c>
      <c r="I38" s="7" t="n"/>
      <c r="J38" s="19">
        <f>IF(E38="","",IF(OR(I38="세금계산서",I38="카드전표",I38="현금영수증"),"정상",IF(I38="","미입력","챙기기")))</f>
        <v/>
      </c>
      <c r="K38" s="5" t="n"/>
    </row>
    <row r="39" ht="22" customHeight="1">
      <c r="A39" s="4" t="inlineStr">
        <is>
          <t>합   계</t>
        </is>
      </c>
      <c r="B39" s="11" t="n"/>
      <c r="C39" s="11" t="n"/>
      <c r="D39" s="11" t="n"/>
      <c r="E39" s="20">
        <f>IF(COUNT(E9:E38)=0,"",SUM(E9:E38))</f>
        <v/>
      </c>
      <c r="F39" s="21" t="n"/>
      <c r="G39" s="20">
        <f>IF(COUNT(G9:G38)=0,"",SUM(G9:G38))</f>
        <v/>
      </c>
      <c r="H39" s="20">
        <f>IF(COUNT(H9:H38)=0,"",SUM(H9:H38))</f>
        <v/>
      </c>
      <c r="I39" s="21" t="n"/>
      <c r="J39" s="21" t="n"/>
      <c r="K39" s="21" t="n"/>
    </row>
    <row r="41" ht="22" customHeight="1">
      <c r="A41" s="22" t="inlineStr">
        <is>
          <t>항목별 합계</t>
        </is>
      </c>
    </row>
    <row r="42" ht="20" customHeight="1">
      <c r="A42" s="15" t="inlineStr">
        <is>
          <t>항목</t>
        </is>
      </c>
      <c r="B42" s="15" t="inlineStr">
        <is>
          <t>건수</t>
        </is>
      </c>
      <c r="C42" s="15" t="inlineStr">
        <is>
          <t>금액</t>
        </is>
      </c>
      <c r="D42" s="15" t="inlineStr">
        <is>
          <t>비중</t>
        </is>
      </c>
      <c r="G42" s="15" t="inlineStr">
        <is>
          <t>항목</t>
        </is>
      </c>
      <c r="H42" s="15" t="inlineStr">
        <is>
          <t>건수</t>
        </is>
      </c>
      <c r="I42" s="15" t="inlineStr">
        <is>
          <t>금액</t>
        </is>
      </c>
      <c r="J42" s="15" t="inlineStr">
        <is>
          <t>비중</t>
        </is>
      </c>
    </row>
    <row r="43" ht="20" customHeight="1">
      <c r="A43" s="4" t="inlineStr">
        <is>
          <t>재료비</t>
        </is>
      </c>
      <c r="B43" s="23">
        <f>IF(COUNTIF($B$9:$B$38,A43)=0,"",COUNTIF($B$9:$B$38,A43))</f>
        <v/>
      </c>
      <c r="C43" s="18">
        <f>IF(B43="","",SUMIF($B$9:$B$38,A43,$E$9:$E$38))</f>
        <v/>
      </c>
      <c r="D43" s="24">
        <f>IF(OR(C43="",$E$39=""),"",C43/$E$39)</f>
        <v/>
      </c>
      <c r="G43" s="4" t="inlineStr">
        <is>
          <t>광고선전비</t>
        </is>
      </c>
      <c r="H43" s="23">
        <f>IF(COUNTIF($B$9:$B$38,G43)=0,"",COUNTIF($B$9:$B$38,G43))</f>
        <v/>
      </c>
      <c r="I43" s="18">
        <f>IF(H43="","",SUMIF($B$9:$B$38,G43,$E$9:$E$38))</f>
        <v/>
      </c>
      <c r="J43" s="24">
        <f>IF(OR(I43="",$E$39=""),"",I43/$E$39)</f>
        <v/>
      </c>
    </row>
    <row r="44" ht="20" customHeight="1">
      <c r="A44" s="4" t="inlineStr">
        <is>
          <t>소모품비</t>
        </is>
      </c>
      <c r="B44" s="23">
        <f>IF(COUNTIF($B$9:$B$38,A44)=0,"",COUNTIF($B$9:$B$38,A44))</f>
        <v/>
      </c>
      <c r="C44" s="18">
        <f>IF(B44="","",SUMIF($B$9:$B$38,A44,$E$9:$E$38))</f>
        <v/>
      </c>
      <c r="D44" s="24">
        <f>IF(OR(C44="",$E$39=""),"",C44/$E$39)</f>
        <v/>
      </c>
      <c r="G44" s="4" t="inlineStr">
        <is>
          <t>지급수수료</t>
        </is>
      </c>
      <c r="H44" s="23">
        <f>IF(COUNTIF($B$9:$B$38,G44)=0,"",COUNTIF($B$9:$B$38,G44))</f>
        <v/>
      </c>
      <c r="I44" s="18">
        <f>IF(H44="","",SUMIF($B$9:$B$38,G44,$E$9:$E$38))</f>
        <v/>
      </c>
      <c r="J44" s="24">
        <f>IF(OR(I44="",$E$39=""),"",I44/$E$39)</f>
        <v/>
      </c>
    </row>
    <row r="45" ht="20" customHeight="1">
      <c r="A45" s="4" t="inlineStr">
        <is>
          <t>임차료</t>
        </is>
      </c>
      <c r="B45" s="23">
        <f>IF(COUNTIF($B$9:$B$38,A45)=0,"",COUNTIF($B$9:$B$38,A45))</f>
        <v/>
      </c>
      <c r="C45" s="18">
        <f>IF(B45="","",SUMIF($B$9:$B$38,A45,$E$9:$E$38))</f>
        <v/>
      </c>
      <c r="D45" s="24">
        <f>IF(OR(C45="",$E$39=""),"",C45/$E$39)</f>
        <v/>
      </c>
      <c r="G45" s="4" t="inlineStr">
        <is>
          <t>차량유지비</t>
        </is>
      </c>
      <c r="H45" s="23">
        <f>IF(COUNTIF($B$9:$B$38,G45)=0,"",COUNTIF($B$9:$B$38,G45))</f>
        <v/>
      </c>
      <c r="I45" s="18">
        <f>IF(H45="","",SUMIF($B$9:$B$38,G45,$E$9:$E$38))</f>
        <v/>
      </c>
      <c r="J45" s="24">
        <f>IF(OR(I45="",$E$39=""),"",I45/$E$39)</f>
        <v/>
      </c>
    </row>
    <row r="46" ht="20" customHeight="1">
      <c r="A46" s="4" t="inlineStr">
        <is>
          <t>인건비</t>
        </is>
      </c>
      <c r="B46" s="23">
        <f>IF(COUNTIF($B$9:$B$38,A46)=0,"",COUNTIF($B$9:$B$38,A46))</f>
        <v/>
      </c>
      <c r="C46" s="18">
        <f>IF(B46="","",SUMIF($B$9:$B$38,A46,$E$9:$E$38))</f>
        <v/>
      </c>
      <c r="D46" s="24">
        <f>IF(OR(C46="",$E$39=""),"",C46/$E$39)</f>
        <v/>
      </c>
      <c r="G46" s="4" t="inlineStr">
        <is>
          <t>복리후생비</t>
        </is>
      </c>
      <c r="H46" s="23">
        <f>IF(COUNTIF($B$9:$B$38,G46)=0,"",COUNTIF($B$9:$B$38,G46))</f>
        <v/>
      </c>
      <c r="I46" s="18">
        <f>IF(H46="","",SUMIF($B$9:$B$38,G46,$E$9:$E$38))</f>
        <v/>
      </c>
      <c r="J46" s="24">
        <f>IF(OR(I46="",$E$39=""),"",I46/$E$39)</f>
        <v/>
      </c>
    </row>
    <row r="47" ht="20" customHeight="1">
      <c r="A47" s="4" t="inlineStr">
        <is>
          <t>통신비</t>
        </is>
      </c>
      <c r="B47" s="23">
        <f>IF(COUNTIF($B$9:$B$38,A47)=0,"",COUNTIF($B$9:$B$38,A47))</f>
        <v/>
      </c>
      <c r="C47" s="18">
        <f>IF(B47="","",SUMIF($B$9:$B$38,A47,$E$9:$E$38))</f>
        <v/>
      </c>
      <c r="D47" s="24">
        <f>IF(OR(C47="",$E$39=""),"",C47/$E$39)</f>
        <v/>
      </c>
      <c r="G47" s="4" t="inlineStr">
        <is>
          <t>기타</t>
        </is>
      </c>
      <c r="H47" s="23">
        <f>IF(COUNTIF($B$9:$B$38,G47)=0,"",COUNTIF($B$9:$B$38,G47))</f>
        <v/>
      </c>
      <c r="I47" s="18">
        <f>IF(H47="","",SUMIF($B$9:$B$38,G47,$E$9:$E$38))</f>
        <v/>
      </c>
      <c r="J47" s="24">
        <f>IF(OR(I47="",$E$39=""),"",I47/$E$39)</f>
        <v/>
      </c>
    </row>
    <row r="49">
      <c r="A49" s="25" t="inlineStr">
        <is>
          <t>쓰는 법</t>
        </is>
      </c>
    </row>
    <row r="50">
      <c r="A50" s="26" t="inlineStr">
        <is>
          <t>1. 나간 돈을 한 줄씩 적고, 항목은 목록에서 골라 같은 이름으로 모아요.</t>
        </is>
      </c>
    </row>
    <row r="51">
      <c r="A51" s="26" t="inlineStr">
        <is>
          <t>2. 결제한 금액(부가세 포함)만 적으면 공급가액·부가세가 나뉘어 계산돼요. 면세 품목은 '면세'를 고르세요.</t>
        </is>
      </c>
    </row>
    <row r="52">
      <c r="A52" s="26" t="inlineStr">
        <is>
          <t>3. 증빙이 간이영수증·없음이면 '챙기기'(빨강)로 표시돼요. 증빙 원본은 따로 모아 두세요.</t>
        </is>
      </c>
    </row>
    <row r="53">
      <c r="A53" s="26" t="inlineStr">
        <is>
          <t>4. 맨 위에서 예산 사용률, 아래에서 항목별 지출 비중을 확인해요.</t>
        </is>
      </c>
    </row>
    <row r="54">
      <c r="A54" s="26" t="inlineStr">
        <is>
          <t>5. 경비 인정·부가세 공제 여부는 사업 형태마다 달라요. 세무 전문가와 확인하세요.</t>
        </is>
      </c>
    </row>
  </sheetData>
  <mergeCells count="15">
    <mergeCell ref="D6:E6"/>
    <mergeCell ref="E4:F4"/>
    <mergeCell ref="B6:C6"/>
    <mergeCell ref="A50:K50"/>
    <mergeCell ref="A53:K53"/>
    <mergeCell ref="A54:K54"/>
    <mergeCell ref="A39:D39"/>
    <mergeCell ref="A2:K2"/>
    <mergeCell ref="A41:K41"/>
    <mergeCell ref="A51:K51"/>
    <mergeCell ref="A52:K52"/>
    <mergeCell ref="H4:I4"/>
    <mergeCell ref="G6:H6"/>
    <mergeCell ref="A1:K1"/>
    <mergeCell ref="B4:C4"/>
  </mergeCells>
  <conditionalFormatting sqref="J9:J38">
    <cfRule type="expression" priority="1" dxfId="0">
      <formula>J9="챙기기"</formula>
    </cfRule>
    <cfRule type="expression" priority="2" dxfId="1">
      <formula>J9="미입력"</formula>
    </cfRule>
  </conditionalFormatting>
  <conditionalFormatting sqref="F6">
    <cfRule type="expression" priority="3" dxfId="2">
      <formula>AND(F6&lt;&gt;"",F6&gt;1)</formula>
    </cfRule>
  </conditionalFormatting>
  <dataValidations count="4">
    <dataValidation sqref="B9:B38" showDropDown="0" showInputMessage="0" showErrorMessage="0" allowBlank="1" type="list">
      <formula1>"재료비,소모품비,임차료,인건비,통신비,광고선전비,지급수수료,차량유지비,복리후생비,기타"</formula1>
    </dataValidation>
    <dataValidation sqref="D9:D38" showDropDown="0" showInputMessage="0" showErrorMessage="0" allowBlank="1" type="list">
      <formula1>"카드,현금,계좌이체,자동이체"</formula1>
    </dataValidation>
    <dataValidation sqref="F9:F38" showDropDown="0" showInputMessage="1" showErrorMessage="0" allowBlank="1" prompt="비워 두면 과세(부가세 포함)로 계산해요" type="list">
      <formula1>"과세,면세"</formula1>
    </dataValidation>
    <dataValidation sqref="I9:I38" showDropDown="0" showInputMessage="0" showErrorMessage="0" allowBlank="1" type="list">
      <formula1>"세금계산서,카드전표,현금영수증,간이영수증,없음"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