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계획 한 장 요약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#,##0&quot;원&quot;"/>
    <numFmt numFmtId="167" formatCode="#,##0&quot;명&quot;"/>
    <numFmt numFmtId="168" formatCode="0&quot;개월&quot;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1F2A1F"/>
      <sz val="9"/>
    </font>
    <font>
      <name val="맑은 고딕"/>
      <color rgb="001F2A1F"/>
      <sz val="9"/>
    </font>
    <font>
      <name val="맑은 고딕"/>
      <b val="1"/>
      <color rgb="002F7D4F"/>
      <sz val="10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7" fillId="0" borderId="2" applyAlignment="1" pivotButton="0" quotePrefix="0" xfId="0">
      <alignment horizontal="left" vertical="top" wrapText="1"/>
    </xf>
    <xf numFmtId="3" fontId="4" fillId="0" borderId="2" applyAlignment="1" pivotButton="0" quotePrefix="0" xfId="0">
      <alignment horizontal="right" vertical="center"/>
    </xf>
    <xf numFmtId="166" fontId="8" fillId="4" borderId="2" applyAlignment="1" pivotButton="0" quotePrefix="0" xfId="0">
      <alignment horizontal="right" vertical="center"/>
    </xf>
    <xf numFmtId="0" fontId="0" fillId="4" borderId="2" pivotButton="0" quotePrefix="0" xfId="0"/>
    <xf numFmtId="166" fontId="3" fillId="4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9" fontId="4" fillId="0" borderId="2" applyAlignment="1" pivotButton="0" quotePrefix="0" xfId="0">
      <alignment horizontal="right" vertical="center"/>
    </xf>
    <xf numFmtId="167" fontId="3" fillId="4" borderId="2" applyAlignment="1" pivotButton="0" quotePrefix="0" xfId="0">
      <alignment horizontal="right" vertical="center"/>
    </xf>
    <xf numFmtId="168" fontId="3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center" vertical="center" wrapText="1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  <color rgb="002F7D4F"/>
      </font>
      <fill>
        <patternFill patternType="solid">
          <fgColor rgb="00DCEF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4" customHeight="1">
      <c r="A1" s="1" t="inlineStr">
        <is>
          <t>사업계획 한 장 요약 (린 캔버스)</t>
        </is>
      </c>
    </row>
    <row r="2">
      <c r="A2" s="2" t="inlineStr">
        <is>
          <t>9칸을 번호 순서(①→⑨)대로 채우고, 아래 숫자 칸을 넣으면 월 매출 · 이익 · 손익분기가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4" ht="24" customHeight="1">
      <c r="A4" s="4" t="inlineStr">
        <is>
          <t>사업명</t>
        </is>
      </c>
      <c r="B4" s="5" t="n"/>
      <c r="C4" s="6" t="n"/>
      <c r="D4" s="6" t="n"/>
      <c r="E4" s="4" t="inlineStr">
        <is>
          <t>작성자</t>
        </is>
      </c>
      <c r="F4" s="7" t="n"/>
      <c r="G4" s="6" t="n"/>
      <c r="H4" s="4" t="inlineStr">
        <is>
          <t>작성일</t>
        </is>
      </c>
      <c r="I4" s="8" t="n"/>
      <c r="J4" s="6" t="n"/>
    </row>
    <row r="6" ht="22" customHeight="1">
      <c r="A6" s="9" t="inlineStr">
        <is>
          <t>1. 한 장 캔버스 — 칸마다 2~3줄로 짧게</t>
        </is>
      </c>
    </row>
    <row r="7" ht="34" customHeight="1">
      <c r="A7" s="10" t="inlineStr">
        <is>
          <t>① 문제
고객이 겪는 불편 3가지</t>
        </is>
      </c>
      <c r="B7" s="11" t="n"/>
      <c r="C7" s="10" t="inlineStr">
        <is>
          <t>④ 해결 방법
문제마다 우리가 주는 것</t>
        </is>
      </c>
      <c r="D7" s="11" t="n"/>
      <c r="E7" s="10" t="inlineStr">
        <is>
          <t>③ 고유 가치
한 줄 약속 (왜 우리인가)</t>
        </is>
      </c>
      <c r="F7" s="11" t="n"/>
      <c r="G7" s="10" t="inlineStr">
        <is>
          <t>⑨ 경쟁 우위
쉽게 따라 할 수 없는 것</t>
        </is>
      </c>
      <c r="H7" s="11" t="n"/>
      <c r="I7" s="10" t="inlineStr">
        <is>
          <t>② 고객
누가 가장 먼저 쓸까</t>
        </is>
      </c>
      <c r="J7" s="11" t="n"/>
    </row>
    <row r="8" ht="80" customHeight="1">
      <c r="A8" s="12" t="n"/>
      <c r="B8" s="6" t="n"/>
      <c r="C8" s="12" t="n"/>
      <c r="D8" s="6" t="n"/>
      <c r="E8" s="12" t="n"/>
      <c r="F8" s="6" t="n"/>
      <c r="G8" s="12" t="n"/>
      <c r="H8" s="6" t="n"/>
      <c r="I8" s="12" t="n"/>
      <c r="J8" s="6" t="n"/>
    </row>
    <row r="9" ht="34" customHeight="1">
      <c r="A9" s="6" t="n"/>
      <c r="B9" s="6" t="n"/>
      <c r="C9" s="10" t="inlineStr">
        <is>
          <t>⑧ 핵심 지표
매주 볼 숫자 1~3개</t>
        </is>
      </c>
      <c r="D9" s="11" t="n"/>
      <c r="E9" s="6" t="n"/>
      <c r="F9" s="6" t="n"/>
      <c r="G9" s="10" t="inlineStr">
        <is>
          <t>⑤ 채널
고객을 만나는 곳</t>
        </is>
      </c>
      <c r="H9" s="11" t="n"/>
      <c r="I9" s="6" t="n"/>
      <c r="J9" s="6" t="n"/>
    </row>
    <row r="10" ht="80" customHeight="1">
      <c r="A10" s="6" t="n"/>
      <c r="B10" s="6" t="n"/>
      <c r="C10" s="12" t="n"/>
      <c r="D10" s="6" t="n"/>
      <c r="E10" s="6" t="n"/>
      <c r="F10" s="6" t="n"/>
      <c r="G10" s="12" t="n"/>
      <c r="H10" s="6" t="n"/>
      <c r="I10" s="6" t="n"/>
      <c r="J10" s="6" t="n"/>
    </row>
    <row r="11" ht="24" customHeight="1">
      <c r="A11" s="10" t="inlineStr">
        <is>
          <t>⑦ 비용 구조 — 고정비(임대 · 인건비)와 변동비(재료 · 배송)</t>
        </is>
      </c>
      <c r="B11" s="11" t="n"/>
      <c r="C11" s="11" t="n"/>
      <c r="D11" s="11" t="n"/>
      <c r="E11" s="11" t="n"/>
      <c r="F11" s="10" t="inlineStr">
        <is>
          <t>⑥ 수익 구조 — 무엇을 얼마에, 한 달에 몇 번 파나</t>
        </is>
      </c>
      <c r="G11" s="11" t="n"/>
      <c r="H11" s="11" t="n"/>
      <c r="I11" s="11" t="n"/>
      <c r="J11" s="11" t="n"/>
    </row>
    <row r="12" ht="66" customHeight="1">
      <c r="A12" s="12" t="n"/>
      <c r="B12" s="6" t="n"/>
      <c r="C12" s="6" t="n"/>
      <c r="D12" s="6" t="n"/>
      <c r="E12" s="6" t="n"/>
      <c r="F12" s="12" t="n"/>
      <c r="G12" s="6" t="n"/>
      <c r="H12" s="6" t="n"/>
      <c r="I12" s="6" t="n"/>
      <c r="J12" s="6" t="n"/>
    </row>
    <row r="14" ht="22" customHeight="1">
      <c r="A14" s="9" t="inlineStr">
        <is>
          <t>2. 핵심 숫자 — 흰 칸만 넣으면 계산됩니다</t>
        </is>
      </c>
    </row>
    <row r="15" ht="24" customHeight="1">
      <c r="A15" s="4" t="inlineStr">
        <is>
          <t>월 목표 고객 수 (명)</t>
        </is>
      </c>
      <c r="B15" s="11" t="n"/>
      <c r="C15" s="11" t="n"/>
      <c r="D15" s="13" t="n"/>
      <c r="E15" s="6" t="n"/>
      <c r="F15" s="4" t="inlineStr">
        <is>
          <t>월 매출</t>
        </is>
      </c>
      <c r="G15" s="11" t="n"/>
      <c r="H15" s="11" t="n"/>
      <c r="I15" s="14">
        <f>IF(OR(D15="",D16=""),"",D15*D16*IF(D17="",1,D17))</f>
        <v/>
      </c>
      <c r="J15" s="15" t="n"/>
    </row>
    <row r="16" ht="24" customHeight="1">
      <c r="A16" s="4" t="inlineStr">
        <is>
          <t>객단가 (1회 구매 금액, 원)</t>
        </is>
      </c>
      <c r="B16" s="11" t="n"/>
      <c r="C16" s="11" t="n"/>
      <c r="D16" s="13" t="n"/>
      <c r="E16" s="6" t="n"/>
      <c r="F16" s="4" t="inlineStr">
        <is>
          <t>연 매출 (× 12개월)</t>
        </is>
      </c>
      <c r="G16" s="11" t="n"/>
      <c r="H16" s="11" t="n"/>
      <c r="I16" s="16">
        <f>IF(I15="","",I15*12)</f>
        <v/>
      </c>
      <c r="J16" s="15" t="n"/>
    </row>
    <row r="17" ht="24" customHeight="1">
      <c r="A17" s="4" t="inlineStr">
        <is>
          <t>고객 1명의 월 구매 횟수 (회)</t>
        </is>
      </c>
      <c r="B17" s="11" t="n"/>
      <c r="C17" s="11" t="n"/>
      <c r="D17" s="17" t="n"/>
      <c r="E17" s="6" t="n"/>
      <c r="F17" s="4" t="inlineStr">
        <is>
          <t>월 매출총이익 (매출 - 원가)</t>
        </is>
      </c>
      <c r="G17" s="11" t="n"/>
      <c r="H17" s="11" t="n"/>
      <c r="I17" s="16">
        <f>IF(I15="","",ROUND(I15*(1-D18),0))</f>
        <v/>
      </c>
      <c r="J17" s="15" t="n"/>
    </row>
    <row r="18" ht="24" customHeight="1">
      <c r="A18" s="4" t="inlineStr">
        <is>
          <t>원가율 (재료·배송비 ÷ 매출)</t>
        </is>
      </c>
      <c r="B18" s="11" t="n"/>
      <c r="C18" s="11" t="n"/>
      <c r="D18" s="18" t="n"/>
      <c r="E18" s="6" t="n"/>
      <c r="F18" s="4" t="inlineStr">
        <is>
          <t>월 영업이익 (총이익 - 고정비)</t>
        </is>
      </c>
      <c r="G18" s="11" t="n"/>
      <c r="H18" s="11" t="n"/>
      <c r="I18" s="14">
        <f>IF(I17="","",I17-D19)</f>
        <v/>
      </c>
      <c r="J18" s="15" t="n"/>
    </row>
    <row r="19" ht="24" customHeight="1">
      <c r="A19" s="4" t="inlineStr">
        <is>
          <t>월 고정비 (임대·인건비 등, 원)</t>
        </is>
      </c>
      <c r="B19" s="11" t="n"/>
      <c r="C19" s="11" t="n"/>
      <c r="D19" s="13" t="n"/>
      <c r="E19" s="6" t="n"/>
      <c r="F19" s="4" t="inlineStr">
        <is>
          <t>손익분기 고객 수 (월)</t>
        </is>
      </c>
      <c r="G19" s="11" t="n"/>
      <c r="H19" s="11" t="n"/>
      <c r="I19" s="19">
        <f>IF(OR(D16="",D19=""),"",IFERROR(ROUNDUP(IFERROR(D19/(D16*IF(D17="",1,D17)*(1-D18)),""),0),""))</f>
        <v/>
      </c>
      <c r="J19" s="15" t="n"/>
    </row>
    <row r="20" ht="24" customHeight="1">
      <c r="A20" s="4" t="inlineStr">
        <is>
          <t>처음 들어가는 돈 (원)</t>
        </is>
      </c>
      <c r="B20" s="11" t="n"/>
      <c r="C20" s="11" t="n"/>
      <c r="D20" s="13" t="n"/>
      <c r="E20" s="6" t="n"/>
      <c r="F20" s="4" t="inlineStr">
        <is>
          <t>처음 들어간 돈 회수 기간</t>
        </is>
      </c>
      <c r="G20" s="11" t="n"/>
      <c r="H20" s="11" t="n"/>
      <c r="I20" s="20">
        <f>IF(OR(D20="",I18=""),"",IF(I18&lt;=0,"이익이 나야 회수",ROUNDUP(IFERROR(D20/I18,""),0)))</f>
        <v/>
      </c>
      <c r="J20" s="15" t="n"/>
    </row>
    <row r="21" ht="24" customHeight="1">
      <c r="A21" s="4" t="inlineStr">
        <is>
          <t>목표 vs 손익분기 (자동)</t>
        </is>
      </c>
      <c r="B21" s="11" t="n"/>
      <c r="C21" s="11" t="n"/>
      <c r="D21" s="21">
        <f>IF(OR(I19="",D15=""),"",IF(D15&gt;=I19,"목표 고객 수가 손익분기보다 "&amp;(D15-I19)&amp;"명 많아요 — 이익 구간","손익분기까지 고객 "&amp;(I19-D15)&amp;"명이 더 필요해요"))</f>
        <v/>
      </c>
      <c r="E21" s="15" t="n"/>
      <c r="F21" s="15" t="n"/>
      <c r="G21" s="15" t="n"/>
      <c r="H21" s="15" t="n"/>
      <c r="I21" s="15" t="n"/>
      <c r="J21" s="15" t="n"/>
    </row>
    <row r="23" ht="22" customHeight="1">
      <c r="A23" s="9" t="inlineStr">
        <is>
          <t>3. 다음 30일 동안 확인할 가설</t>
        </is>
      </c>
    </row>
    <row r="24" ht="24" customHeight="1">
      <c r="A24" s="22" t="inlineStr">
        <is>
          <t>번호</t>
        </is>
      </c>
      <c r="B24" s="22" t="inlineStr">
        <is>
          <t>가설 ('~라면 ~할 것이다')</t>
        </is>
      </c>
      <c r="C24" s="23" t="n"/>
      <c r="D24" s="23" t="n"/>
      <c r="E24" s="23" t="n"/>
      <c r="F24" s="22" t="inlineStr">
        <is>
          <t>확인 방법</t>
        </is>
      </c>
      <c r="G24" s="23" t="n"/>
      <c r="H24" s="23" t="n"/>
      <c r="I24" s="22" t="inlineStr">
        <is>
          <t>마감</t>
        </is>
      </c>
      <c r="J24" s="22" t="inlineStr">
        <is>
          <t>결과</t>
        </is>
      </c>
    </row>
    <row r="25" ht="32" customHeight="1">
      <c r="A25" s="24" t="n">
        <v>1</v>
      </c>
      <c r="B25" s="25" t="n"/>
      <c r="C25" s="6" t="n"/>
      <c r="D25" s="6" t="n"/>
      <c r="E25" s="6" t="n"/>
      <c r="F25" s="25" t="n"/>
      <c r="G25" s="6" t="n"/>
      <c r="H25" s="6" t="n"/>
      <c r="I25" s="8" t="n"/>
      <c r="J25" s="24" t="n"/>
    </row>
    <row r="26" ht="32" customHeight="1">
      <c r="A26" s="24" t="n">
        <v>2</v>
      </c>
      <c r="B26" s="25" t="n"/>
      <c r="C26" s="6" t="n"/>
      <c r="D26" s="6" t="n"/>
      <c r="E26" s="6" t="n"/>
      <c r="F26" s="25" t="n"/>
      <c r="G26" s="6" t="n"/>
      <c r="H26" s="6" t="n"/>
      <c r="I26" s="8" t="n"/>
      <c r="J26" s="24" t="n"/>
    </row>
    <row r="27" ht="32" customHeight="1">
      <c r="A27" s="24" t="n">
        <v>3</v>
      </c>
      <c r="B27" s="25" t="n"/>
      <c r="C27" s="6" t="n"/>
      <c r="D27" s="6" t="n"/>
      <c r="E27" s="6" t="n"/>
      <c r="F27" s="25" t="n"/>
      <c r="G27" s="6" t="n"/>
      <c r="H27" s="6" t="n"/>
      <c r="I27" s="8" t="n"/>
      <c r="J27" s="24" t="n"/>
    </row>
    <row r="28" ht="32" customHeight="1">
      <c r="A28" s="24" t="n">
        <v>4</v>
      </c>
      <c r="B28" s="25" t="n"/>
      <c r="C28" s="6" t="n"/>
      <c r="D28" s="6" t="n"/>
      <c r="E28" s="6" t="n"/>
      <c r="F28" s="25" t="n"/>
      <c r="G28" s="6" t="n"/>
      <c r="H28" s="6" t="n"/>
      <c r="I28" s="8" t="n"/>
      <c r="J28" s="24" t="n"/>
    </row>
    <row r="29" ht="22" customHeight="1">
      <c r="A29" s="4" t="inlineStr">
        <is>
          <t>확인 끝난 가설 (자동)</t>
        </is>
      </c>
      <c r="B29" s="11" t="n"/>
      <c r="C29" s="11" t="n"/>
      <c r="D29" s="11" t="n"/>
      <c r="E29" s="11" t="n"/>
      <c r="F29" s="26">
        <f>IF(COUNTA(B25:B28)=0,"",(COUNTIF(J25:J28,"맞음")+COUNTIF(J25:J28,"틀림"))&amp;" / "&amp;COUNTA(B25:B28)&amp;"개 확인 · 맞음 "&amp;COUNTIF(J25:J28,"맞음")&amp;"개")</f>
        <v/>
      </c>
      <c r="G29" s="15" t="n"/>
      <c r="H29" s="15" t="n"/>
      <c r="I29" s="15" t="n"/>
      <c r="J29" s="15" t="n"/>
    </row>
    <row r="31" ht="22" customHeight="1">
      <c r="A31" s="9" t="inlineStr">
        <is>
          <t>4. 필요한 것</t>
        </is>
      </c>
    </row>
    <row r="32" ht="24" customHeight="1">
      <c r="A32" s="4" t="inlineStr">
        <is>
          <t>사람</t>
        </is>
      </c>
      <c r="B32" s="11" t="n"/>
      <c r="C32" s="7" t="n"/>
      <c r="D32" s="6" t="n"/>
      <c r="E32" s="6" t="n"/>
      <c r="F32" s="6" t="n"/>
      <c r="G32" s="6" t="n"/>
      <c r="H32" s="6" t="n"/>
      <c r="I32" s="6" t="n"/>
      <c r="J32" s="6" t="n"/>
    </row>
    <row r="33" ht="24" customHeight="1">
      <c r="A33" s="4" t="inlineStr">
        <is>
          <t>돈</t>
        </is>
      </c>
      <c r="B33" s="11" t="n"/>
      <c r="C33" s="7" t="n"/>
      <c r="D33" s="6" t="n"/>
      <c r="E33" s="6" t="n"/>
      <c r="F33" s="6" t="n"/>
      <c r="G33" s="6" t="n"/>
      <c r="H33" s="6" t="n"/>
      <c r="I33" s="6" t="n"/>
      <c r="J33" s="6" t="n"/>
    </row>
    <row r="34" ht="24" customHeight="1">
      <c r="A34" s="4" t="inlineStr">
        <is>
          <t>시간 · 일정</t>
        </is>
      </c>
      <c r="B34" s="11" t="n"/>
      <c r="C34" s="7" t="n"/>
      <c r="D34" s="6" t="n"/>
      <c r="E34" s="6" t="n"/>
      <c r="F34" s="6" t="n"/>
      <c r="G34" s="6" t="n"/>
      <c r="H34" s="6" t="n"/>
      <c r="I34" s="6" t="n"/>
      <c r="J34" s="6" t="n"/>
    </row>
    <row r="36">
      <c r="A36" s="27" t="inlineStr">
        <is>
          <t>쓰는 법</t>
        </is>
      </c>
    </row>
    <row r="37">
      <c r="A37" s="28" t="inlineStr">
        <is>
          <t>1. ① 문제와 ② 고객부터 채우세요. 해결 방법은 그다음입니다.</t>
        </is>
      </c>
    </row>
    <row r="38">
      <c r="A38" s="28" t="inlineStr">
        <is>
          <t>2. 칸마다 2~3줄이면 충분해요. 길어지면 아직 정리가 덜 된 것입니다.</t>
        </is>
      </c>
    </row>
    <row r="39">
      <c r="A39" s="28" t="inlineStr">
        <is>
          <t>3. 핵심 숫자 칸에 고객 수·객단가·원가율·고정비를 넣으면 월 매출·이익·손익분기 고객 수가 계산됩니다.</t>
        </is>
      </c>
    </row>
    <row r="40">
      <c r="A40" s="28" t="inlineStr">
        <is>
          <t>4. 한 달에 한 번 다시 열어 가설 결과를 반영해 고치세요.</t>
        </is>
      </c>
    </row>
  </sheetData>
  <mergeCells count="75">
    <mergeCell ref="F20:H20"/>
    <mergeCell ref="F4:G4"/>
    <mergeCell ref="D20:E20"/>
    <mergeCell ref="A23:J23"/>
    <mergeCell ref="C34:J34"/>
    <mergeCell ref="F29:J29"/>
    <mergeCell ref="A14:J14"/>
    <mergeCell ref="F11:J11"/>
    <mergeCell ref="F18:H18"/>
    <mergeCell ref="D19:E19"/>
    <mergeCell ref="I15:J15"/>
    <mergeCell ref="C33:J33"/>
    <mergeCell ref="B28:E28"/>
    <mergeCell ref="A11:E11"/>
    <mergeCell ref="A18:C18"/>
    <mergeCell ref="F26:H26"/>
    <mergeCell ref="F17:H17"/>
    <mergeCell ref="A21:C21"/>
    <mergeCell ref="B24:E24"/>
    <mergeCell ref="G8:H8"/>
    <mergeCell ref="A38:J38"/>
    <mergeCell ref="E8:F10"/>
    <mergeCell ref="B26:E26"/>
    <mergeCell ref="C10:D10"/>
    <mergeCell ref="A7:B7"/>
    <mergeCell ref="G7:H7"/>
    <mergeCell ref="F12:J12"/>
    <mergeCell ref="I16:J16"/>
    <mergeCell ref="I7:J7"/>
    <mergeCell ref="G10:H10"/>
    <mergeCell ref="F27:H27"/>
    <mergeCell ref="F28:H28"/>
    <mergeCell ref="A31:J31"/>
    <mergeCell ref="A17:C17"/>
    <mergeCell ref="A39:J39"/>
    <mergeCell ref="A40:J40"/>
    <mergeCell ref="B25:E25"/>
    <mergeCell ref="C9:D9"/>
    <mergeCell ref="D17:E17"/>
    <mergeCell ref="A20:C20"/>
    <mergeCell ref="I18:J18"/>
    <mergeCell ref="A34:B34"/>
    <mergeCell ref="A1:J1"/>
    <mergeCell ref="A12:E12"/>
    <mergeCell ref="D16:E16"/>
    <mergeCell ref="A19:C19"/>
    <mergeCell ref="B27:E27"/>
    <mergeCell ref="A6:J6"/>
    <mergeCell ref="I8:J10"/>
    <mergeCell ref="A33:B33"/>
    <mergeCell ref="B4:D4"/>
    <mergeCell ref="D21:J21"/>
    <mergeCell ref="A32:B32"/>
    <mergeCell ref="D18:E18"/>
    <mergeCell ref="A15:C15"/>
    <mergeCell ref="I17:J17"/>
    <mergeCell ref="C8:D8"/>
    <mergeCell ref="A8:B10"/>
    <mergeCell ref="F25:H25"/>
    <mergeCell ref="F16:H16"/>
    <mergeCell ref="A29:E29"/>
    <mergeCell ref="I4:J4"/>
    <mergeCell ref="A37:J37"/>
    <mergeCell ref="C7:D7"/>
    <mergeCell ref="F19:H19"/>
    <mergeCell ref="I20:J20"/>
    <mergeCell ref="E7:F7"/>
    <mergeCell ref="D15:E15"/>
    <mergeCell ref="C32:J32"/>
    <mergeCell ref="I19:J19"/>
    <mergeCell ref="A2:J2"/>
    <mergeCell ref="G9:H9"/>
    <mergeCell ref="F15:H15"/>
    <mergeCell ref="A16:C16"/>
    <mergeCell ref="F24:H24"/>
  </mergeCells>
  <conditionalFormatting sqref="I18:J18">
    <cfRule type="expression" priority="1" dxfId="0">
      <formula>AND(ISNUMBER($I$18),$I$18&lt;0)</formula>
    </cfRule>
  </conditionalFormatting>
  <conditionalFormatting sqref="J25:J28">
    <cfRule type="expression" priority="2" dxfId="1">
      <formula>$J25="맞음"</formula>
    </cfRule>
    <cfRule type="expression" priority="3" dxfId="0">
      <formula>$J25="틀림"</formula>
    </cfRule>
  </conditionalFormatting>
  <dataValidations count="1">
    <dataValidation sqref="J25:J28" showDropDown="0" showInputMessage="1" showErrorMessage="0" allowBlank="1" prompt="가설 확인 결과" type="list">
      <formula1>"확인 중,맞음,틀림"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4" customHeight="1">
      <c r="A1" s="1" t="inlineStr">
        <is>
          <t>사업계획 한 장 요약 (린 캔버스)</t>
        </is>
      </c>
    </row>
    <row r="2">
      <c r="A2" s="2" t="inlineStr">
        <is>
          <t>9칸을 번호 순서(①→⑨)대로 채우고, 아래 숫자 칸을 넣으면 월 매출 · 이익 · 손익분기가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4" ht="24" customHeight="1">
      <c r="A4" s="4" t="inlineStr">
        <is>
          <t>사업명</t>
        </is>
      </c>
      <c r="B4" s="5" t="inlineStr">
        <is>
          <t>직장인 점심 샐러드 정기배송</t>
        </is>
      </c>
      <c r="C4" s="6" t="n"/>
      <c r="D4" s="6" t="n"/>
      <c r="E4" s="4" t="inlineStr">
        <is>
          <t>작성자</t>
        </is>
      </c>
      <c r="F4" s="7" t="inlineStr">
        <is>
          <t>공동대표 2인</t>
        </is>
      </c>
      <c r="G4" s="6" t="n"/>
      <c r="H4" s="4" t="inlineStr">
        <is>
          <t>작성일</t>
        </is>
      </c>
      <c r="I4" s="8" t="n">
        <v>46306</v>
      </c>
      <c r="J4" s="6" t="n"/>
    </row>
    <row r="6" ht="22" customHeight="1">
      <c r="A6" s="9" t="inlineStr">
        <is>
          <t>1. 한 장 캔버스 — 칸마다 2~3줄로 짧게</t>
        </is>
      </c>
    </row>
    <row r="7" ht="34" customHeight="1">
      <c r="A7" s="10" t="inlineStr">
        <is>
          <t>① 문제
고객이 겪는 불편 3가지</t>
        </is>
      </c>
      <c r="B7" s="11" t="n"/>
      <c r="C7" s="10" t="inlineStr">
        <is>
          <t>④ 해결 방법
문제마다 우리가 주는 것</t>
        </is>
      </c>
      <c r="D7" s="11" t="n"/>
      <c r="E7" s="10" t="inlineStr">
        <is>
          <t>③ 고유 가치
한 줄 약속 (왜 우리인가)</t>
        </is>
      </c>
      <c r="F7" s="11" t="n"/>
      <c r="G7" s="10" t="inlineStr">
        <is>
          <t>⑨ 경쟁 우위
쉽게 따라 할 수 없는 것</t>
        </is>
      </c>
      <c r="H7" s="11" t="n"/>
      <c r="I7" s="10" t="inlineStr">
        <is>
          <t>② 고객
누가 가장 먼저 쓸까</t>
        </is>
      </c>
      <c r="J7" s="11" t="n"/>
    </row>
    <row r="8" ht="80" customHeight="1">
      <c r="A8" s="12" t="inlineStr">
        <is>
          <t>1. 점심시간에 줄 서느라 30분을 쓴다
2. 건강하게 먹고 싶지만 매일 메뉴 고르기가 귀찮다
3. 배달은 최소 주문 금액·배달비가 부담</t>
        </is>
      </c>
      <c r="B8" s="6" t="n"/>
      <c r="C8" s="12" t="inlineStr">
        <is>
          <t>오전 10:30까지 주문 → 12시 전 사무실 도착. 주 단위 구독, 메뉴는 매일 자동 추천</t>
        </is>
      </c>
      <c r="D8" s="6" t="n"/>
      <c r="E8" s="12" t="inlineStr">
        <is>
          <t>"고민 없이, 줄 없이, 12시 전에 도착하는 건강한 점심"</t>
        </is>
      </c>
      <c r="F8" s="6" t="n"/>
      <c r="G8" s="12" t="inlineStr">
        <is>
          <t>같은 건물 묶음 배송으로 배송비 0원. 오피스 단골 데이터로 메뉴 추천</t>
        </is>
      </c>
      <c r="H8" s="6" t="n"/>
      <c r="I8" s="12" t="inlineStr">
        <is>
          <t>역세권 오피스 건물 20~40대 직장인
먼저 쓸 사람: 점심을 혼자 먹는 1~3년 차 직원</t>
        </is>
      </c>
      <c r="J8" s="6" t="n"/>
    </row>
    <row r="9" ht="34" customHeight="1">
      <c r="A9" s="6" t="n"/>
      <c r="B9" s="6" t="n"/>
      <c r="C9" s="10" t="inlineStr">
        <is>
          <t>⑧ 핵심 지표
매주 볼 숫자 1~3개</t>
        </is>
      </c>
      <c r="D9" s="11" t="n"/>
      <c r="E9" s="6" t="n"/>
      <c r="F9" s="6" t="n"/>
      <c r="G9" s="10" t="inlineStr">
        <is>
          <t>⑤ 채널
고객을 만나는 곳</t>
        </is>
      </c>
      <c r="H9" s="11" t="n"/>
      <c r="I9" s="6" t="n"/>
      <c r="J9" s="6" t="n"/>
    </row>
    <row r="10" ht="80" customHeight="1">
      <c r="A10" s="6" t="n"/>
      <c r="B10" s="6" t="n"/>
      <c r="C10" s="12" t="inlineStr">
        <is>
          <t>주간 구독 유지율, 주문 마감 시간 지킴률, 고객 1명 월 주문 횟수</t>
        </is>
      </c>
      <c r="D10" s="6" t="n"/>
      <c r="E10" s="6" t="n"/>
      <c r="F10" s="6" t="n"/>
      <c r="G10" s="12" t="inlineStr">
        <is>
          <t>건물 로비 시식 행사, 사내 메신저 공동구매, 인스타 점심 기록 이벤트</t>
        </is>
      </c>
      <c r="H10" s="6" t="n"/>
      <c r="I10" s="6" t="n"/>
      <c r="J10" s="6" t="n"/>
    </row>
    <row r="11" ht="24" customHeight="1">
      <c r="A11" s="10" t="inlineStr">
        <is>
          <t>⑦ 비용 구조 — 고정비(임대 · 인건비)와 변동비(재료 · 배송)</t>
        </is>
      </c>
      <c r="B11" s="11" t="n"/>
      <c r="C11" s="11" t="n"/>
      <c r="D11" s="11" t="n"/>
      <c r="E11" s="11" t="n"/>
      <c r="F11" s="10" t="inlineStr">
        <is>
          <t>⑥ 수익 구조 — 무엇을 얼마에, 한 달에 몇 번 파나</t>
        </is>
      </c>
      <c r="G11" s="11" t="n"/>
      <c r="H11" s="11" t="n"/>
      <c r="I11" s="11" t="n"/>
      <c r="J11" s="11" t="n"/>
    </row>
    <row r="12" ht="66" customHeight="1">
      <c r="A12" s="12" t="inlineStr">
        <is>
          <t>고정비: 주방 임대 350만 원, 인건비 2명 500만 원, 기타 50만 원 / 변동비: 재료·용기·배송 = 매출의 약 45%</t>
        </is>
      </c>
      <c r="B12" s="6" t="n"/>
      <c r="C12" s="6" t="n"/>
      <c r="D12" s="6" t="n"/>
      <c r="E12" s="6" t="n"/>
      <c r="F12" s="12" t="inlineStr">
        <is>
          <t>샐러드 1개 8,900원. 주 4~5회 구독 고객 중심, 월평균 8회 주문. 사무실 단체 주문은 10% 할인</t>
        </is>
      </c>
      <c r="G12" s="6" t="n"/>
      <c r="H12" s="6" t="n"/>
      <c r="I12" s="6" t="n"/>
      <c r="J12" s="6" t="n"/>
    </row>
    <row r="14" ht="22" customHeight="1">
      <c r="A14" s="9" t="inlineStr">
        <is>
          <t>2. 핵심 숫자 — 흰 칸만 넣으면 계산됩니다</t>
        </is>
      </c>
    </row>
    <row r="15" ht="24" customHeight="1">
      <c r="A15" s="4" t="inlineStr">
        <is>
          <t>월 목표 고객 수 (명)</t>
        </is>
      </c>
      <c r="B15" s="11" t="n"/>
      <c r="C15" s="11" t="n"/>
      <c r="D15" s="13" t="n">
        <v>300</v>
      </c>
      <c r="E15" s="6" t="n"/>
      <c r="F15" s="4" t="inlineStr">
        <is>
          <t>월 매출</t>
        </is>
      </c>
      <c r="G15" s="11" t="n"/>
      <c r="H15" s="11" t="n"/>
      <c r="I15" s="14">
        <f>IF(OR(D15="",D16=""),"",D15*D16*IF(D17="",1,D17))</f>
        <v/>
      </c>
      <c r="J15" s="15" t="n"/>
    </row>
    <row r="16" ht="24" customHeight="1">
      <c r="A16" s="4" t="inlineStr">
        <is>
          <t>객단가 (1회 구매 금액, 원)</t>
        </is>
      </c>
      <c r="B16" s="11" t="n"/>
      <c r="C16" s="11" t="n"/>
      <c r="D16" s="13" t="n">
        <v>8900</v>
      </c>
      <c r="E16" s="6" t="n"/>
      <c r="F16" s="4" t="inlineStr">
        <is>
          <t>연 매출 (× 12개월)</t>
        </is>
      </c>
      <c r="G16" s="11" t="n"/>
      <c r="H16" s="11" t="n"/>
      <c r="I16" s="16">
        <f>IF(I15="","",I15*12)</f>
        <v/>
      </c>
      <c r="J16" s="15" t="n"/>
    </row>
    <row r="17" ht="24" customHeight="1">
      <c r="A17" s="4" t="inlineStr">
        <is>
          <t>고객 1명의 월 구매 횟수 (회)</t>
        </is>
      </c>
      <c r="B17" s="11" t="n"/>
      <c r="C17" s="11" t="n"/>
      <c r="D17" s="17" t="n">
        <v>8</v>
      </c>
      <c r="E17" s="6" t="n"/>
      <c r="F17" s="4" t="inlineStr">
        <is>
          <t>월 매출총이익 (매출 - 원가)</t>
        </is>
      </c>
      <c r="G17" s="11" t="n"/>
      <c r="H17" s="11" t="n"/>
      <c r="I17" s="16">
        <f>IF(I15="","",ROUND(I15*(1-D18),0))</f>
        <v/>
      </c>
      <c r="J17" s="15" t="n"/>
    </row>
    <row r="18" ht="24" customHeight="1">
      <c r="A18" s="4" t="inlineStr">
        <is>
          <t>원가율 (재료·배송비 ÷ 매출)</t>
        </is>
      </c>
      <c r="B18" s="11" t="n"/>
      <c r="C18" s="11" t="n"/>
      <c r="D18" s="18" t="n">
        <v>0.45</v>
      </c>
      <c r="E18" s="6" t="n"/>
      <c r="F18" s="4" t="inlineStr">
        <is>
          <t>월 영업이익 (총이익 - 고정비)</t>
        </is>
      </c>
      <c r="G18" s="11" t="n"/>
      <c r="H18" s="11" t="n"/>
      <c r="I18" s="14">
        <f>IF(I17="","",I17-D19)</f>
        <v/>
      </c>
      <c r="J18" s="15" t="n"/>
    </row>
    <row r="19" ht="24" customHeight="1">
      <c r="A19" s="4" t="inlineStr">
        <is>
          <t>월 고정비 (임대·인건비 등, 원)</t>
        </is>
      </c>
      <c r="B19" s="11" t="n"/>
      <c r="C19" s="11" t="n"/>
      <c r="D19" s="13" t="n">
        <v>9000000</v>
      </c>
      <c r="E19" s="6" t="n"/>
      <c r="F19" s="4" t="inlineStr">
        <is>
          <t>손익분기 고객 수 (월)</t>
        </is>
      </c>
      <c r="G19" s="11" t="n"/>
      <c r="H19" s="11" t="n"/>
      <c r="I19" s="19">
        <f>IF(OR(D16="",D19=""),"",IFERROR(ROUNDUP(IFERROR(D19/(D16*IF(D17="",1,D17)*(1-D18)),""),0),""))</f>
        <v/>
      </c>
      <c r="J19" s="15" t="n"/>
    </row>
    <row r="20" ht="24" customHeight="1">
      <c r="A20" s="4" t="inlineStr">
        <is>
          <t>처음 들어가는 돈 (원)</t>
        </is>
      </c>
      <c r="B20" s="11" t="n"/>
      <c r="C20" s="11" t="n"/>
      <c r="D20" s="13" t="n">
        <v>30000000</v>
      </c>
      <c r="E20" s="6" t="n"/>
      <c r="F20" s="4" t="inlineStr">
        <is>
          <t>처음 들어간 돈 회수 기간</t>
        </is>
      </c>
      <c r="G20" s="11" t="n"/>
      <c r="H20" s="11" t="n"/>
      <c r="I20" s="20">
        <f>IF(OR(D20="",I18=""),"",IF(I18&lt;=0,"이익이 나야 회수",ROUNDUP(IFERROR(D20/I18,""),0)))</f>
        <v/>
      </c>
      <c r="J20" s="15" t="n"/>
    </row>
    <row r="21" ht="24" customHeight="1">
      <c r="A21" s="4" t="inlineStr">
        <is>
          <t>목표 vs 손익분기 (자동)</t>
        </is>
      </c>
      <c r="B21" s="11" t="n"/>
      <c r="C21" s="11" t="n"/>
      <c r="D21" s="21">
        <f>IF(OR(I19="",D15=""),"",IF(D15&gt;=I19,"목표 고객 수가 손익분기보다 "&amp;(D15-I19)&amp;"명 많아요 — 이익 구간","손익분기까지 고객 "&amp;(I19-D15)&amp;"명이 더 필요해요"))</f>
        <v/>
      </c>
      <c r="E21" s="15" t="n"/>
      <c r="F21" s="15" t="n"/>
      <c r="G21" s="15" t="n"/>
      <c r="H21" s="15" t="n"/>
      <c r="I21" s="15" t="n"/>
      <c r="J21" s="15" t="n"/>
    </row>
    <row r="23" ht="22" customHeight="1">
      <c r="A23" s="9" t="inlineStr">
        <is>
          <t>3. 다음 30일 동안 확인할 가설</t>
        </is>
      </c>
    </row>
    <row r="24" ht="24" customHeight="1">
      <c r="A24" s="22" t="inlineStr">
        <is>
          <t>번호</t>
        </is>
      </c>
      <c r="B24" s="22" t="inlineStr">
        <is>
          <t>가설 ('~라면 ~할 것이다')</t>
        </is>
      </c>
      <c r="C24" s="23" t="n"/>
      <c r="D24" s="23" t="n"/>
      <c r="E24" s="23" t="n"/>
      <c r="F24" s="22" t="inlineStr">
        <is>
          <t>확인 방법</t>
        </is>
      </c>
      <c r="G24" s="23" t="n"/>
      <c r="H24" s="23" t="n"/>
      <c r="I24" s="22" t="inlineStr">
        <is>
          <t>마감</t>
        </is>
      </c>
      <c r="J24" s="22" t="inlineStr">
        <is>
          <t>결과</t>
        </is>
      </c>
    </row>
    <row r="25" ht="32" customHeight="1">
      <c r="A25" s="24" t="n">
        <v>1</v>
      </c>
      <c r="B25" s="25" t="inlineStr">
        <is>
          <t>주 4회 이상 받는 직장인은 할인보다 '메뉴 고르기 편함'을 더 중요하게 본다</t>
        </is>
      </c>
      <c r="C25" s="6" t="n"/>
      <c r="D25" s="6" t="n"/>
      <c r="E25" s="6" t="n"/>
      <c r="F25" s="25" t="inlineStr">
        <is>
          <t>체험 고객 20명 설문</t>
        </is>
      </c>
      <c r="G25" s="6" t="n"/>
      <c r="H25" s="6" t="n"/>
      <c r="I25" s="8" t="n">
        <v>46326</v>
      </c>
      <c r="J25" s="24" t="inlineStr">
        <is>
          <t>확인 중</t>
        </is>
      </c>
    </row>
    <row r="26" ht="32" customHeight="1">
      <c r="A26" s="24" t="n">
        <v>2</v>
      </c>
      <c r="B26" s="25" t="inlineStr">
        <is>
          <t>오전 10시 30분 주문 마감이면 충분하다</t>
        </is>
      </c>
      <c r="C26" s="6" t="n"/>
      <c r="D26" s="6" t="n"/>
      <c r="E26" s="6" t="n"/>
      <c r="F26" s="25" t="inlineStr">
        <is>
          <t>1주 시범 운영 · 주문 시간 기록</t>
        </is>
      </c>
      <c r="G26" s="6" t="n"/>
      <c r="H26" s="6" t="n"/>
      <c r="I26" s="8" t="n">
        <v>46320</v>
      </c>
      <c r="J26" s="24" t="inlineStr">
        <is>
          <t>맞음</t>
        </is>
      </c>
    </row>
    <row r="27" ht="32" customHeight="1">
      <c r="A27" s="24" t="n">
        <v>3</v>
      </c>
      <c r="B27" s="25" t="inlineStr">
        <is>
          <t>건물 로비 시식 행사로 첫 주문 30건을 받을 수 있다</t>
        </is>
      </c>
      <c r="C27" s="6" t="n"/>
      <c r="D27" s="6" t="n"/>
      <c r="E27" s="6" t="n"/>
      <c r="F27" s="25" t="inlineStr">
        <is>
          <t>건물 2곳 시식 행사</t>
        </is>
      </c>
      <c r="G27" s="6" t="n"/>
      <c r="H27" s="6" t="n"/>
      <c r="I27" s="8" t="n">
        <v>46323</v>
      </c>
      <c r="J27" s="24" t="inlineStr">
        <is>
          <t>틀림</t>
        </is>
      </c>
    </row>
    <row r="28" ht="32" customHeight="1">
      <c r="A28" s="24" t="n">
        <v>4</v>
      </c>
      <c r="B28" s="25" t="n"/>
      <c r="C28" s="6" t="n"/>
      <c r="D28" s="6" t="n"/>
      <c r="E28" s="6" t="n"/>
      <c r="F28" s="25" t="n"/>
      <c r="G28" s="6" t="n"/>
      <c r="H28" s="6" t="n"/>
      <c r="I28" s="8" t="n"/>
      <c r="J28" s="24" t="n"/>
    </row>
    <row r="29" ht="22" customHeight="1">
      <c r="A29" s="4" t="inlineStr">
        <is>
          <t>확인 끝난 가설 (자동)</t>
        </is>
      </c>
      <c r="B29" s="11" t="n"/>
      <c r="C29" s="11" t="n"/>
      <c r="D29" s="11" t="n"/>
      <c r="E29" s="11" t="n"/>
      <c r="F29" s="26">
        <f>IF(COUNTA(B25:B28)=0,"",(COUNTIF(J25:J28,"맞음")+COUNTIF(J25:J28,"틀림"))&amp;" / "&amp;COUNTA(B25:B28)&amp;"개 확인 · 맞음 "&amp;COUNTIF(J25:J28,"맞음")&amp;"개")</f>
        <v/>
      </c>
      <c r="G29" s="15" t="n"/>
      <c r="H29" s="15" t="n"/>
      <c r="I29" s="15" t="n"/>
      <c r="J29" s="15" t="n"/>
    </row>
    <row r="31" ht="22" customHeight="1">
      <c r="A31" s="9" t="inlineStr">
        <is>
          <t>4. 필요한 것</t>
        </is>
      </c>
    </row>
    <row r="32" ht="24" customHeight="1">
      <c r="A32" s="4" t="inlineStr">
        <is>
          <t>사람</t>
        </is>
      </c>
      <c r="B32" s="11" t="n"/>
      <c r="C32" s="7" t="inlineStr">
        <is>
          <t>배송 아르바이트 1명 (11시~13시)</t>
        </is>
      </c>
      <c r="D32" s="6" t="n"/>
      <c r="E32" s="6" t="n"/>
      <c r="F32" s="6" t="n"/>
      <c r="G32" s="6" t="n"/>
      <c r="H32" s="6" t="n"/>
      <c r="I32" s="6" t="n"/>
      <c r="J32" s="6" t="n"/>
    </row>
    <row r="33" ht="24" customHeight="1">
      <c r="A33" s="4" t="inlineStr">
        <is>
          <t>돈</t>
        </is>
      </c>
      <c r="B33" s="11" t="n"/>
      <c r="C33" s="7" t="inlineStr">
        <is>
          <t>초기 3,000만 원 (주방 설비 1,800 · 보증금 1,000 · 홍보 200)</t>
        </is>
      </c>
      <c r="D33" s="6" t="n"/>
      <c r="E33" s="6" t="n"/>
      <c r="F33" s="6" t="n"/>
      <c r="G33" s="6" t="n"/>
      <c r="H33" s="6" t="n"/>
      <c r="I33" s="6" t="n"/>
      <c r="J33" s="6" t="n"/>
    </row>
    <row r="34" ht="24" customHeight="1">
      <c r="A34" s="4" t="inlineStr">
        <is>
          <t>시간 · 일정</t>
        </is>
      </c>
      <c r="B34" s="11" t="n"/>
      <c r="C34" s="7" t="inlineStr">
        <is>
          <t>11월 첫 주 시범 운영 → 12월 정식 오픈</t>
        </is>
      </c>
      <c r="D34" s="6" t="n"/>
      <c r="E34" s="6" t="n"/>
      <c r="F34" s="6" t="n"/>
      <c r="G34" s="6" t="n"/>
      <c r="H34" s="6" t="n"/>
      <c r="I34" s="6" t="n"/>
      <c r="J34" s="6" t="n"/>
    </row>
    <row r="36">
      <c r="A36" s="27" t="inlineStr">
        <is>
          <t>쓰는 법</t>
        </is>
      </c>
    </row>
    <row r="37">
      <c r="A37" s="28" t="inlineStr">
        <is>
          <t>1. ① 문제와 ② 고객부터 채우세요. 해결 방법은 그다음입니다.</t>
        </is>
      </c>
    </row>
    <row r="38">
      <c r="A38" s="28" t="inlineStr">
        <is>
          <t>2. 칸마다 2~3줄이면 충분해요. 길어지면 아직 정리가 덜 된 것입니다.</t>
        </is>
      </c>
    </row>
    <row r="39">
      <c r="A39" s="28" t="inlineStr">
        <is>
          <t>3. 핵심 숫자 칸에 고객 수·객단가·원가율·고정비를 넣으면 월 매출·이익·손익분기 고객 수가 계산됩니다.</t>
        </is>
      </c>
    </row>
    <row r="40">
      <c r="A40" s="28" t="inlineStr">
        <is>
          <t>4. 한 달에 한 번 다시 열어 가설 결과를 반영해 고치세요.</t>
        </is>
      </c>
    </row>
  </sheetData>
  <mergeCells count="75">
    <mergeCell ref="F20:H20"/>
    <mergeCell ref="F4:G4"/>
    <mergeCell ref="D20:E20"/>
    <mergeCell ref="A23:J23"/>
    <mergeCell ref="C34:J34"/>
    <mergeCell ref="F29:J29"/>
    <mergeCell ref="A14:J14"/>
    <mergeCell ref="F11:J11"/>
    <mergeCell ref="F18:H18"/>
    <mergeCell ref="D19:E19"/>
    <mergeCell ref="I15:J15"/>
    <mergeCell ref="C33:J33"/>
    <mergeCell ref="B28:E28"/>
    <mergeCell ref="A11:E11"/>
    <mergeCell ref="A18:C18"/>
    <mergeCell ref="F26:H26"/>
    <mergeCell ref="F17:H17"/>
    <mergeCell ref="A21:C21"/>
    <mergeCell ref="B24:E24"/>
    <mergeCell ref="G8:H8"/>
    <mergeCell ref="A38:J38"/>
    <mergeCell ref="E8:F10"/>
    <mergeCell ref="B26:E26"/>
    <mergeCell ref="C10:D10"/>
    <mergeCell ref="A7:B7"/>
    <mergeCell ref="G7:H7"/>
    <mergeCell ref="F12:J12"/>
    <mergeCell ref="I16:J16"/>
    <mergeCell ref="I7:J7"/>
    <mergeCell ref="G10:H10"/>
    <mergeCell ref="F27:H27"/>
    <mergeCell ref="F28:H28"/>
    <mergeCell ref="A31:J31"/>
    <mergeCell ref="A17:C17"/>
    <mergeCell ref="A39:J39"/>
    <mergeCell ref="A40:J40"/>
    <mergeCell ref="B25:E25"/>
    <mergeCell ref="C9:D9"/>
    <mergeCell ref="D17:E17"/>
    <mergeCell ref="A20:C20"/>
    <mergeCell ref="I18:J18"/>
    <mergeCell ref="A34:B34"/>
    <mergeCell ref="A1:J1"/>
    <mergeCell ref="A12:E12"/>
    <mergeCell ref="D16:E16"/>
    <mergeCell ref="A19:C19"/>
    <mergeCell ref="B27:E27"/>
    <mergeCell ref="A6:J6"/>
    <mergeCell ref="I8:J10"/>
    <mergeCell ref="A33:B33"/>
    <mergeCell ref="B4:D4"/>
    <mergeCell ref="D21:J21"/>
    <mergeCell ref="A32:B32"/>
    <mergeCell ref="D18:E18"/>
    <mergeCell ref="A15:C15"/>
    <mergeCell ref="I17:J17"/>
    <mergeCell ref="C8:D8"/>
    <mergeCell ref="A8:B10"/>
    <mergeCell ref="F25:H25"/>
    <mergeCell ref="F16:H16"/>
    <mergeCell ref="A29:E29"/>
    <mergeCell ref="I4:J4"/>
    <mergeCell ref="A37:J37"/>
    <mergeCell ref="C7:D7"/>
    <mergeCell ref="F19:H19"/>
    <mergeCell ref="I20:J20"/>
    <mergeCell ref="E7:F7"/>
    <mergeCell ref="D15:E15"/>
    <mergeCell ref="C32:J32"/>
    <mergeCell ref="I19:J19"/>
    <mergeCell ref="A2:J2"/>
    <mergeCell ref="G9:H9"/>
    <mergeCell ref="F15:H15"/>
    <mergeCell ref="A16:C16"/>
    <mergeCell ref="F24:H24"/>
  </mergeCells>
  <conditionalFormatting sqref="I18:J18">
    <cfRule type="expression" priority="1" dxfId="0">
      <formula>AND(ISNUMBER($I$18),$I$18&lt;0)</formula>
    </cfRule>
  </conditionalFormatting>
  <conditionalFormatting sqref="J25:J28">
    <cfRule type="expression" priority="2" dxfId="1">
      <formula>$J25="맞음"</formula>
    </cfRule>
    <cfRule type="expression" priority="3" dxfId="0">
      <formula>$J25="틀림"</formula>
    </cfRule>
  </conditionalFormatting>
  <dataValidations count="1">
    <dataValidation sqref="J25:J28" showDropDown="0" showInputMessage="1" showErrorMessage="0" allowBlank="1" prompt="가설 확인 결과" type="list">
      <formula1>"확인 중,맞음,틀림"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