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 후속 업무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'회의 후속 업무'!$A$1:$M$47</definedName>
    <definedName name="_xlnm.Print_Area" localSheetId="1">'작성 예시'!$A$1:$M$47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일&quot;"/>
    <numFmt numFmtId="166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6" fontId="9" fillId="3" borderId="2" applyAlignment="1" pivotButton="0" quotePrefix="0" xfId="0">
      <alignment horizontal="center" vertical="center" wrapText="1"/>
    </xf>
    <xf numFmtId="9" fontId="9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5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166" fontId="4" fillId="3" borderId="2" applyAlignment="1" pivotButton="0" quotePrefix="0" xfId="0">
      <alignment horizontal="center" vertical="center" wrapText="1"/>
    </xf>
    <xf numFmtId="9" fontId="4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b val="1"/>
        <color rgb="00B86E00"/>
      </font>
    </dxf>
    <dxf>
      <font>
        <b val="1"/>
        <color rgb="00B3261E"/>
      </font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4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4" customWidth="1" min="3" max="3"/>
    <col width="26" customWidth="1" min="4" max="4"/>
    <col width="9" customWidth="1" min="5" max="5"/>
    <col width="7" customWidth="1" min="6" max="6"/>
    <col width="10" customWidth="1" min="7" max="7"/>
    <col width="7" customWidth="1" min="8" max="8"/>
    <col width="9" customWidth="1" min="9" max="9"/>
    <col width="10" customWidth="1" min="10" max="10"/>
    <col width="12" customWidth="1" min="11" max="11"/>
    <col width="16" customWidth="1" min="12" max="12"/>
    <col width="11" customWidth="1" min="13" max="13"/>
    <col hidden="1" width="13" customWidth="1" min="24" max="24"/>
    <col hidden="1" width="13" customWidth="1" min="25" max="25"/>
    <col hidden="1" width="13" customWidth="1" min="26" max="26"/>
  </cols>
  <sheetData>
    <row r="1" ht="34" customHeight="1">
      <c r="A1" s="1" t="inlineStr">
        <is>
          <t>회의 후속 업무 추적표</t>
        </is>
      </c>
    </row>
    <row r="2">
      <c r="A2" s="2" t="inlineStr">
        <is>
          <t>회의에서 정한 일을 담당·마감과 함께 적으면 지연·임박·완료가 자동으로 표시되고, 사람별로 모입니다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 ht="24" customHeight="1">
      <c r="A4" s="4" t="inlineStr">
        <is>
          <t>팀</t>
        </is>
      </c>
      <c r="B4" s="5" t="n"/>
      <c r="C4" s="6" t="n"/>
      <c r="D4" s="4" t="inlineStr">
        <is>
          <t>정기 회의</t>
        </is>
      </c>
      <c r="E4" s="5" t="n"/>
      <c r="F4" s="6" t="n"/>
      <c r="G4" s="4" t="inlineStr">
        <is>
          <t>기준일</t>
        </is>
      </c>
      <c r="H4" s="7">
        <f>TODAY()</f>
        <v/>
      </c>
      <c r="I4" s="8" t="n"/>
      <c r="J4" s="4" t="inlineStr">
        <is>
          <t>작성</t>
        </is>
      </c>
      <c r="K4" s="5" t="n"/>
      <c r="L4" s="4" t="inlineStr">
        <is>
          <t>다음 회의</t>
        </is>
      </c>
      <c r="M4" s="9" t="n"/>
    </row>
    <row r="6" ht="18" customHeight="1">
      <c r="A6" s="10" t="inlineStr">
        <is>
          <t>정한 일</t>
        </is>
      </c>
      <c r="B6" s="11" t="n"/>
      <c r="C6" s="11" t="n"/>
      <c r="D6" s="10" t="inlineStr">
        <is>
          <t>완료</t>
        </is>
      </c>
      <c r="E6" s="10" t="inlineStr">
        <is>
          <t>진행·시작 전</t>
        </is>
      </c>
      <c r="F6" s="11" t="n"/>
      <c r="G6" s="10" t="inlineStr">
        <is>
          <t>지연</t>
        </is>
      </c>
      <c r="H6" s="11" t="n"/>
      <c r="I6" s="10" t="inlineStr">
        <is>
          <t>완료율</t>
        </is>
      </c>
      <c r="J6" s="11" t="n"/>
      <c r="K6" s="10" t="inlineStr">
        <is>
          <t>7일 안 마감</t>
        </is>
      </c>
      <c r="L6" s="11" t="n"/>
      <c r="M6" s="11" t="n"/>
    </row>
    <row r="7" ht="30" customHeight="1">
      <c r="A7" s="12">
        <f>IF(COUNTA($D$11:$D$30)=0,"",COUNTA($D$11:$D$30))</f>
        <v/>
      </c>
      <c r="B7" s="8" t="n"/>
      <c r="C7" s="8" t="n"/>
      <c r="D7" s="12">
        <f>IF(COUNTA($D$11:$D$30)=0,"",COUNTIF($I$11:$I$30,"완료"))</f>
        <v/>
      </c>
      <c r="E7" s="12">
        <f>IF(COUNTA($D$11:$D$30)=0,"",COUNTIF($I$11:$I$30,"진행 중")+COUNTIF($I$11:$I$30,"시작 전"))</f>
        <v/>
      </c>
      <c r="F7" s="8" t="n"/>
      <c r="G7" s="12">
        <f>IF(COUNTA($D$11:$D$30)=0,"",20-COUNTIF($Y$11:$Y$30,""))</f>
        <v/>
      </c>
      <c r="H7" s="8" t="n"/>
      <c r="I7" s="13">
        <f>IF(COUNTA($D$11:$D$30)=0,"",IFERROR(COUNTIF($I$11:$I$30,"완료")/(COUNTA($D$11:$D$30)-COUNTIF($I$11:$I$30,"보류")),""))</f>
        <v/>
      </c>
      <c r="J7" s="8" t="n"/>
      <c r="K7" s="12">
        <f>IF(COUNTA($D$11:$D$30)=0,"",SUM($Z$11:$Z$30))</f>
        <v/>
      </c>
      <c r="L7" s="8" t="n"/>
      <c r="M7" s="8" t="n"/>
    </row>
    <row r="9" ht="22" customHeight="1">
      <c r="A9" s="14" t="inlineStr">
        <is>
          <t>① 정한 일 목록   ·   일마다 담당 한 명 + 마감 하나</t>
        </is>
      </c>
    </row>
    <row r="10" ht="30" customHeight="1">
      <c r="A10" s="15" t="inlineStr">
        <is>
          <t>번호</t>
        </is>
      </c>
      <c r="B10" s="15" t="inlineStr">
        <is>
          <t>회의일</t>
        </is>
      </c>
      <c r="C10" s="15" t="inlineStr">
        <is>
          <t>회의 · 안건</t>
        </is>
      </c>
      <c r="D10" s="15" t="inlineStr">
        <is>
          <t>정한 일</t>
        </is>
      </c>
      <c r="E10" s="15" t="inlineStr">
        <is>
          <t>담당</t>
        </is>
      </c>
      <c r="F10" s="15" t="inlineStr">
        <is>
          <t>우선</t>
        </is>
      </c>
      <c r="G10" s="15" t="inlineStr">
        <is>
          <t>마감</t>
        </is>
      </c>
      <c r="H10" s="15" t="inlineStr">
        <is>
          <t>남은 날</t>
        </is>
      </c>
      <c r="I10" s="15" t="inlineStr">
        <is>
          <t>상태</t>
        </is>
      </c>
      <c r="J10" s="15" t="inlineStr">
        <is>
          <t>완료일</t>
        </is>
      </c>
      <c r="K10" s="15" t="inlineStr">
        <is>
          <t>자동 표시</t>
        </is>
      </c>
      <c r="L10" s="15" t="inlineStr">
        <is>
          <t>결과 · 링크</t>
        </is>
      </c>
      <c r="M10" s="15" t="inlineStr">
        <is>
          <t>다음 회의 공유</t>
        </is>
      </c>
    </row>
    <row r="11" ht="20" customHeight="1">
      <c r="A11" s="16" t="n">
        <v>1</v>
      </c>
      <c r="B11" s="17" t="n"/>
      <c r="C11" s="18" t="n"/>
      <c r="D11" s="18" t="n"/>
      <c r="E11" s="16" t="n"/>
      <c r="F11" s="16" t="n"/>
      <c r="G11" s="17" t="n"/>
      <c r="H11" s="19">
        <f>IF(OR(G11="",I11="완료",I11="보류"),"",G11-$H$4)</f>
        <v/>
      </c>
      <c r="I11" s="16" t="n"/>
      <c r="J11" s="17" t="n"/>
      <c r="K11" s="20">
        <f>IF(D11="","",IF(I11="완료",IF(J11="","완료",IF(AND(G11&lt;&gt;"",J11&gt;G11),"늦게 완료","제때 완료")),IF(I11="보류","보류",IF(G11="","마감 정하기",IF(G11&lt;$H$4,"지연 "&amp;($H$4-G11)&amp;"일",IF(G11-$H$4&lt;=2,"임박","진행"))))))</f>
        <v/>
      </c>
      <c r="L11" s="18" t="n"/>
      <c r="M11" s="16" t="n"/>
      <c r="X11">
        <f>IF(D11="","",E11&amp;"|"&amp;I11)</f>
        <v/>
      </c>
      <c r="Y11">
        <f>IF(OR(D11="",G11="",I11="완료",I11="보류"),"",IF(G11&lt;$H$4,E11,""))</f>
        <v/>
      </c>
      <c r="Z11">
        <f>IF(H11="","",IF(AND(H11&gt;=0,H11&lt;=7),1,""))</f>
        <v/>
      </c>
    </row>
    <row r="12" ht="20" customHeight="1">
      <c r="A12" s="16" t="n">
        <v>2</v>
      </c>
      <c r="B12" s="17" t="n"/>
      <c r="C12" s="18" t="n"/>
      <c r="D12" s="18" t="n"/>
      <c r="E12" s="16" t="n"/>
      <c r="F12" s="16" t="n"/>
      <c r="G12" s="17" t="n"/>
      <c r="H12" s="19">
        <f>IF(OR(G12="",I12="완료",I12="보류"),"",G12-$H$4)</f>
        <v/>
      </c>
      <c r="I12" s="16" t="n"/>
      <c r="J12" s="17" t="n"/>
      <c r="K12" s="20">
        <f>IF(D12="","",IF(I12="완료",IF(J12="","완료",IF(AND(G12&lt;&gt;"",J12&gt;G12),"늦게 완료","제때 완료")),IF(I12="보류","보류",IF(G12="","마감 정하기",IF(G12&lt;$H$4,"지연 "&amp;($H$4-G12)&amp;"일",IF(G12-$H$4&lt;=2,"임박","진행"))))))</f>
        <v/>
      </c>
      <c r="L12" s="18" t="n"/>
      <c r="M12" s="16" t="n"/>
      <c r="X12">
        <f>IF(D12="","",E12&amp;"|"&amp;I12)</f>
        <v/>
      </c>
      <c r="Y12">
        <f>IF(OR(D12="",G12="",I12="완료",I12="보류"),"",IF(G12&lt;$H$4,E12,""))</f>
        <v/>
      </c>
      <c r="Z12">
        <f>IF(H12="","",IF(AND(H12&gt;=0,H12&lt;=7),1,""))</f>
        <v/>
      </c>
    </row>
    <row r="13" ht="20" customHeight="1">
      <c r="A13" s="16" t="n">
        <v>3</v>
      </c>
      <c r="B13" s="17" t="n"/>
      <c r="C13" s="18" t="n"/>
      <c r="D13" s="18" t="n"/>
      <c r="E13" s="16" t="n"/>
      <c r="F13" s="16" t="n"/>
      <c r="G13" s="17" t="n"/>
      <c r="H13" s="19">
        <f>IF(OR(G13="",I13="완료",I13="보류"),"",G13-$H$4)</f>
        <v/>
      </c>
      <c r="I13" s="16" t="n"/>
      <c r="J13" s="17" t="n"/>
      <c r="K13" s="20">
        <f>IF(D13="","",IF(I13="완료",IF(J13="","완료",IF(AND(G13&lt;&gt;"",J13&gt;G13),"늦게 완료","제때 완료")),IF(I13="보류","보류",IF(G13="","마감 정하기",IF(G13&lt;$H$4,"지연 "&amp;($H$4-G13)&amp;"일",IF(G13-$H$4&lt;=2,"임박","진행"))))))</f>
        <v/>
      </c>
      <c r="L13" s="18" t="n"/>
      <c r="M13" s="16" t="n"/>
      <c r="X13">
        <f>IF(D13="","",E13&amp;"|"&amp;I13)</f>
        <v/>
      </c>
      <c r="Y13">
        <f>IF(OR(D13="",G13="",I13="완료",I13="보류"),"",IF(G13&lt;$H$4,E13,""))</f>
        <v/>
      </c>
      <c r="Z13">
        <f>IF(H13="","",IF(AND(H13&gt;=0,H13&lt;=7),1,""))</f>
        <v/>
      </c>
    </row>
    <row r="14" ht="20" customHeight="1">
      <c r="A14" s="16" t="n">
        <v>4</v>
      </c>
      <c r="B14" s="17" t="n"/>
      <c r="C14" s="18" t="n"/>
      <c r="D14" s="18" t="n"/>
      <c r="E14" s="16" t="n"/>
      <c r="F14" s="16" t="n"/>
      <c r="G14" s="17" t="n"/>
      <c r="H14" s="19">
        <f>IF(OR(G14="",I14="완료",I14="보류"),"",G14-$H$4)</f>
        <v/>
      </c>
      <c r="I14" s="16" t="n"/>
      <c r="J14" s="17" t="n"/>
      <c r="K14" s="20">
        <f>IF(D14="","",IF(I14="완료",IF(J14="","완료",IF(AND(G14&lt;&gt;"",J14&gt;G14),"늦게 완료","제때 완료")),IF(I14="보류","보류",IF(G14="","마감 정하기",IF(G14&lt;$H$4,"지연 "&amp;($H$4-G14)&amp;"일",IF(G14-$H$4&lt;=2,"임박","진행"))))))</f>
        <v/>
      </c>
      <c r="L14" s="18" t="n"/>
      <c r="M14" s="16" t="n"/>
      <c r="X14">
        <f>IF(D14="","",E14&amp;"|"&amp;I14)</f>
        <v/>
      </c>
      <c r="Y14">
        <f>IF(OR(D14="",G14="",I14="완료",I14="보류"),"",IF(G14&lt;$H$4,E14,""))</f>
        <v/>
      </c>
      <c r="Z14">
        <f>IF(H14="","",IF(AND(H14&gt;=0,H14&lt;=7),1,""))</f>
        <v/>
      </c>
    </row>
    <row r="15" ht="20" customHeight="1">
      <c r="A15" s="16" t="n">
        <v>5</v>
      </c>
      <c r="B15" s="17" t="n"/>
      <c r="C15" s="18" t="n"/>
      <c r="D15" s="18" t="n"/>
      <c r="E15" s="16" t="n"/>
      <c r="F15" s="16" t="n"/>
      <c r="G15" s="17" t="n"/>
      <c r="H15" s="19">
        <f>IF(OR(G15="",I15="완료",I15="보류"),"",G15-$H$4)</f>
        <v/>
      </c>
      <c r="I15" s="16" t="n"/>
      <c r="J15" s="17" t="n"/>
      <c r="K15" s="20">
        <f>IF(D15="","",IF(I15="완료",IF(J15="","완료",IF(AND(G15&lt;&gt;"",J15&gt;G15),"늦게 완료","제때 완료")),IF(I15="보류","보류",IF(G15="","마감 정하기",IF(G15&lt;$H$4,"지연 "&amp;($H$4-G15)&amp;"일",IF(G15-$H$4&lt;=2,"임박","진행"))))))</f>
        <v/>
      </c>
      <c r="L15" s="18" t="n"/>
      <c r="M15" s="16" t="n"/>
      <c r="X15">
        <f>IF(D15="","",E15&amp;"|"&amp;I15)</f>
        <v/>
      </c>
      <c r="Y15">
        <f>IF(OR(D15="",G15="",I15="완료",I15="보류"),"",IF(G15&lt;$H$4,E15,""))</f>
        <v/>
      </c>
      <c r="Z15">
        <f>IF(H15="","",IF(AND(H15&gt;=0,H15&lt;=7),1,""))</f>
        <v/>
      </c>
    </row>
    <row r="16" ht="20" customHeight="1">
      <c r="A16" s="16" t="n">
        <v>6</v>
      </c>
      <c r="B16" s="17" t="n"/>
      <c r="C16" s="18" t="n"/>
      <c r="D16" s="18" t="n"/>
      <c r="E16" s="16" t="n"/>
      <c r="F16" s="16" t="n"/>
      <c r="G16" s="17" t="n"/>
      <c r="H16" s="19">
        <f>IF(OR(G16="",I16="완료",I16="보류"),"",G16-$H$4)</f>
        <v/>
      </c>
      <c r="I16" s="16" t="n"/>
      <c r="J16" s="17" t="n"/>
      <c r="K16" s="20">
        <f>IF(D16="","",IF(I16="완료",IF(J16="","완료",IF(AND(G16&lt;&gt;"",J16&gt;G16),"늦게 완료","제때 완료")),IF(I16="보류","보류",IF(G16="","마감 정하기",IF(G16&lt;$H$4,"지연 "&amp;($H$4-G16)&amp;"일",IF(G16-$H$4&lt;=2,"임박","진행"))))))</f>
        <v/>
      </c>
      <c r="L16" s="18" t="n"/>
      <c r="M16" s="16" t="n"/>
      <c r="X16">
        <f>IF(D16="","",E16&amp;"|"&amp;I16)</f>
        <v/>
      </c>
      <c r="Y16">
        <f>IF(OR(D16="",G16="",I16="완료",I16="보류"),"",IF(G16&lt;$H$4,E16,""))</f>
        <v/>
      </c>
      <c r="Z16">
        <f>IF(H16="","",IF(AND(H16&gt;=0,H16&lt;=7),1,""))</f>
        <v/>
      </c>
    </row>
    <row r="17" ht="20" customHeight="1">
      <c r="A17" s="16" t="n">
        <v>7</v>
      </c>
      <c r="B17" s="17" t="n"/>
      <c r="C17" s="18" t="n"/>
      <c r="D17" s="18" t="n"/>
      <c r="E17" s="16" t="n"/>
      <c r="F17" s="16" t="n"/>
      <c r="G17" s="17" t="n"/>
      <c r="H17" s="19">
        <f>IF(OR(G17="",I17="완료",I17="보류"),"",G17-$H$4)</f>
        <v/>
      </c>
      <c r="I17" s="16" t="n"/>
      <c r="J17" s="17" t="n"/>
      <c r="K17" s="20">
        <f>IF(D17="","",IF(I17="완료",IF(J17="","완료",IF(AND(G17&lt;&gt;"",J17&gt;G17),"늦게 완료","제때 완료")),IF(I17="보류","보류",IF(G17="","마감 정하기",IF(G17&lt;$H$4,"지연 "&amp;($H$4-G17)&amp;"일",IF(G17-$H$4&lt;=2,"임박","진행"))))))</f>
        <v/>
      </c>
      <c r="L17" s="18" t="n"/>
      <c r="M17" s="16" t="n"/>
      <c r="X17">
        <f>IF(D17="","",E17&amp;"|"&amp;I17)</f>
        <v/>
      </c>
      <c r="Y17">
        <f>IF(OR(D17="",G17="",I17="완료",I17="보류"),"",IF(G17&lt;$H$4,E17,""))</f>
        <v/>
      </c>
      <c r="Z17">
        <f>IF(H17="","",IF(AND(H17&gt;=0,H17&lt;=7),1,""))</f>
        <v/>
      </c>
    </row>
    <row r="18" ht="20" customHeight="1">
      <c r="A18" s="16" t="n">
        <v>8</v>
      </c>
      <c r="B18" s="17" t="n"/>
      <c r="C18" s="18" t="n"/>
      <c r="D18" s="18" t="n"/>
      <c r="E18" s="16" t="n"/>
      <c r="F18" s="16" t="n"/>
      <c r="G18" s="17" t="n"/>
      <c r="H18" s="19">
        <f>IF(OR(G18="",I18="완료",I18="보류"),"",G18-$H$4)</f>
        <v/>
      </c>
      <c r="I18" s="16" t="n"/>
      <c r="J18" s="17" t="n"/>
      <c r="K18" s="20">
        <f>IF(D18="","",IF(I18="완료",IF(J18="","완료",IF(AND(G18&lt;&gt;"",J18&gt;G18),"늦게 완료","제때 완료")),IF(I18="보류","보류",IF(G18="","마감 정하기",IF(G18&lt;$H$4,"지연 "&amp;($H$4-G18)&amp;"일",IF(G18-$H$4&lt;=2,"임박","진행"))))))</f>
        <v/>
      </c>
      <c r="L18" s="18" t="n"/>
      <c r="M18" s="16" t="n"/>
      <c r="X18">
        <f>IF(D18="","",E18&amp;"|"&amp;I18)</f>
        <v/>
      </c>
      <c r="Y18">
        <f>IF(OR(D18="",G18="",I18="완료",I18="보류"),"",IF(G18&lt;$H$4,E18,""))</f>
        <v/>
      </c>
      <c r="Z18">
        <f>IF(H18="","",IF(AND(H18&gt;=0,H18&lt;=7),1,""))</f>
        <v/>
      </c>
    </row>
    <row r="19" ht="20" customHeight="1">
      <c r="A19" s="16" t="n">
        <v>9</v>
      </c>
      <c r="B19" s="17" t="n"/>
      <c r="C19" s="18" t="n"/>
      <c r="D19" s="18" t="n"/>
      <c r="E19" s="16" t="n"/>
      <c r="F19" s="16" t="n"/>
      <c r="G19" s="17" t="n"/>
      <c r="H19" s="19">
        <f>IF(OR(G19="",I19="완료",I19="보류"),"",G19-$H$4)</f>
        <v/>
      </c>
      <c r="I19" s="16" t="n"/>
      <c r="J19" s="17" t="n"/>
      <c r="K19" s="20">
        <f>IF(D19="","",IF(I19="완료",IF(J19="","완료",IF(AND(G19&lt;&gt;"",J19&gt;G19),"늦게 완료","제때 완료")),IF(I19="보류","보류",IF(G19="","마감 정하기",IF(G19&lt;$H$4,"지연 "&amp;($H$4-G19)&amp;"일",IF(G19-$H$4&lt;=2,"임박","진행"))))))</f>
        <v/>
      </c>
      <c r="L19" s="18" t="n"/>
      <c r="M19" s="16" t="n"/>
      <c r="X19">
        <f>IF(D19="","",E19&amp;"|"&amp;I19)</f>
        <v/>
      </c>
      <c r="Y19">
        <f>IF(OR(D19="",G19="",I19="완료",I19="보류"),"",IF(G19&lt;$H$4,E19,""))</f>
        <v/>
      </c>
      <c r="Z19">
        <f>IF(H19="","",IF(AND(H19&gt;=0,H19&lt;=7),1,""))</f>
        <v/>
      </c>
    </row>
    <row r="20" ht="20" customHeight="1">
      <c r="A20" s="16" t="n">
        <v>10</v>
      </c>
      <c r="B20" s="17" t="n"/>
      <c r="C20" s="18" t="n"/>
      <c r="D20" s="18" t="n"/>
      <c r="E20" s="16" t="n"/>
      <c r="F20" s="16" t="n"/>
      <c r="G20" s="17" t="n"/>
      <c r="H20" s="19">
        <f>IF(OR(G20="",I20="완료",I20="보류"),"",G20-$H$4)</f>
        <v/>
      </c>
      <c r="I20" s="16" t="n"/>
      <c r="J20" s="17" t="n"/>
      <c r="K20" s="20">
        <f>IF(D20="","",IF(I20="완료",IF(J20="","완료",IF(AND(G20&lt;&gt;"",J20&gt;G20),"늦게 완료","제때 완료")),IF(I20="보류","보류",IF(G20="","마감 정하기",IF(G20&lt;$H$4,"지연 "&amp;($H$4-G20)&amp;"일",IF(G20-$H$4&lt;=2,"임박","진행"))))))</f>
        <v/>
      </c>
      <c r="L20" s="18" t="n"/>
      <c r="M20" s="16" t="n"/>
      <c r="X20">
        <f>IF(D20="","",E20&amp;"|"&amp;I20)</f>
        <v/>
      </c>
      <c r="Y20">
        <f>IF(OR(D20="",G20="",I20="완료",I20="보류"),"",IF(G20&lt;$H$4,E20,""))</f>
        <v/>
      </c>
      <c r="Z20">
        <f>IF(H20="","",IF(AND(H20&gt;=0,H20&lt;=7),1,""))</f>
        <v/>
      </c>
    </row>
    <row r="21" ht="20" customHeight="1">
      <c r="A21" s="16" t="n">
        <v>11</v>
      </c>
      <c r="B21" s="17" t="n"/>
      <c r="C21" s="18" t="n"/>
      <c r="D21" s="18" t="n"/>
      <c r="E21" s="16" t="n"/>
      <c r="F21" s="16" t="n"/>
      <c r="G21" s="17" t="n"/>
      <c r="H21" s="19">
        <f>IF(OR(G21="",I21="완료",I21="보류"),"",G21-$H$4)</f>
        <v/>
      </c>
      <c r="I21" s="16" t="n"/>
      <c r="J21" s="17" t="n"/>
      <c r="K21" s="20">
        <f>IF(D21="","",IF(I21="완료",IF(J21="","완료",IF(AND(G21&lt;&gt;"",J21&gt;G21),"늦게 완료","제때 완료")),IF(I21="보류","보류",IF(G21="","마감 정하기",IF(G21&lt;$H$4,"지연 "&amp;($H$4-G21)&amp;"일",IF(G21-$H$4&lt;=2,"임박","진행"))))))</f>
        <v/>
      </c>
      <c r="L21" s="18" t="n"/>
      <c r="M21" s="16" t="n"/>
      <c r="X21">
        <f>IF(D21="","",E21&amp;"|"&amp;I21)</f>
        <v/>
      </c>
      <c r="Y21">
        <f>IF(OR(D21="",G21="",I21="완료",I21="보류"),"",IF(G21&lt;$H$4,E21,""))</f>
        <v/>
      </c>
      <c r="Z21">
        <f>IF(H21="","",IF(AND(H21&gt;=0,H21&lt;=7),1,""))</f>
        <v/>
      </c>
    </row>
    <row r="22" ht="20" customHeight="1">
      <c r="A22" s="16" t="n">
        <v>12</v>
      </c>
      <c r="B22" s="17" t="n"/>
      <c r="C22" s="18" t="n"/>
      <c r="D22" s="18" t="n"/>
      <c r="E22" s="16" t="n"/>
      <c r="F22" s="16" t="n"/>
      <c r="G22" s="17" t="n"/>
      <c r="H22" s="19">
        <f>IF(OR(G22="",I22="완료",I22="보류"),"",G22-$H$4)</f>
        <v/>
      </c>
      <c r="I22" s="16" t="n"/>
      <c r="J22" s="17" t="n"/>
      <c r="K22" s="20">
        <f>IF(D22="","",IF(I22="완료",IF(J22="","완료",IF(AND(G22&lt;&gt;"",J22&gt;G22),"늦게 완료","제때 완료")),IF(I22="보류","보류",IF(G22="","마감 정하기",IF(G22&lt;$H$4,"지연 "&amp;($H$4-G22)&amp;"일",IF(G22-$H$4&lt;=2,"임박","진행"))))))</f>
        <v/>
      </c>
      <c r="L22" s="18" t="n"/>
      <c r="M22" s="16" t="n"/>
      <c r="X22">
        <f>IF(D22="","",E22&amp;"|"&amp;I22)</f>
        <v/>
      </c>
      <c r="Y22">
        <f>IF(OR(D22="",G22="",I22="완료",I22="보류"),"",IF(G22&lt;$H$4,E22,""))</f>
        <v/>
      </c>
      <c r="Z22">
        <f>IF(H22="","",IF(AND(H22&gt;=0,H22&lt;=7),1,""))</f>
        <v/>
      </c>
    </row>
    <row r="23" ht="20" customHeight="1">
      <c r="A23" s="16" t="n">
        <v>13</v>
      </c>
      <c r="B23" s="17" t="n"/>
      <c r="C23" s="18" t="n"/>
      <c r="D23" s="18" t="n"/>
      <c r="E23" s="16" t="n"/>
      <c r="F23" s="16" t="n"/>
      <c r="G23" s="17" t="n"/>
      <c r="H23" s="19">
        <f>IF(OR(G23="",I23="완료",I23="보류"),"",G23-$H$4)</f>
        <v/>
      </c>
      <c r="I23" s="16" t="n"/>
      <c r="J23" s="17" t="n"/>
      <c r="K23" s="20">
        <f>IF(D23="","",IF(I23="완료",IF(J23="","완료",IF(AND(G23&lt;&gt;"",J23&gt;G23),"늦게 완료","제때 완료")),IF(I23="보류","보류",IF(G23="","마감 정하기",IF(G23&lt;$H$4,"지연 "&amp;($H$4-G23)&amp;"일",IF(G23-$H$4&lt;=2,"임박","진행"))))))</f>
        <v/>
      </c>
      <c r="L23" s="18" t="n"/>
      <c r="M23" s="16" t="n"/>
      <c r="X23">
        <f>IF(D23="","",E23&amp;"|"&amp;I23)</f>
        <v/>
      </c>
      <c r="Y23">
        <f>IF(OR(D23="",G23="",I23="완료",I23="보류"),"",IF(G23&lt;$H$4,E23,""))</f>
        <v/>
      </c>
      <c r="Z23">
        <f>IF(H23="","",IF(AND(H23&gt;=0,H23&lt;=7),1,""))</f>
        <v/>
      </c>
    </row>
    <row r="24" ht="20" customHeight="1">
      <c r="A24" s="16" t="n">
        <v>14</v>
      </c>
      <c r="B24" s="17" t="n"/>
      <c r="C24" s="18" t="n"/>
      <c r="D24" s="18" t="n"/>
      <c r="E24" s="16" t="n"/>
      <c r="F24" s="16" t="n"/>
      <c r="G24" s="17" t="n"/>
      <c r="H24" s="19">
        <f>IF(OR(G24="",I24="완료",I24="보류"),"",G24-$H$4)</f>
        <v/>
      </c>
      <c r="I24" s="16" t="n"/>
      <c r="J24" s="17" t="n"/>
      <c r="K24" s="20">
        <f>IF(D24="","",IF(I24="완료",IF(J24="","완료",IF(AND(G24&lt;&gt;"",J24&gt;G24),"늦게 완료","제때 완료")),IF(I24="보류","보류",IF(G24="","마감 정하기",IF(G24&lt;$H$4,"지연 "&amp;($H$4-G24)&amp;"일",IF(G24-$H$4&lt;=2,"임박","진행"))))))</f>
        <v/>
      </c>
      <c r="L24" s="18" t="n"/>
      <c r="M24" s="16" t="n"/>
      <c r="X24">
        <f>IF(D24="","",E24&amp;"|"&amp;I24)</f>
        <v/>
      </c>
      <c r="Y24">
        <f>IF(OR(D24="",G24="",I24="완료",I24="보류"),"",IF(G24&lt;$H$4,E24,""))</f>
        <v/>
      </c>
      <c r="Z24">
        <f>IF(H24="","",IF(AND(H24&gt;=0,H24&lt;=7),1,""))</f>
        <v/>
      </c>
    </row>
    <row r="25" ht="20" customHeight="1">
      <c r="A25" s="16" t="n">
        <v>15</v>
      </c>
      <c r="B25" s="17" t="n"/>
      <c r="C25" s="18" t="n"/>
      <c r="D25" s="18" t="n"/>
      <c r="E25" s="16" t="n"/>
      <c r="F25" s="16" t="n"/>
      <c r="G25" s="17" t="n"/>
      <c r="H25" s="19">
        <f>IF(OR(G25="",I25="완료",I25="보류"),"",G25-$H$4)</f>
        <v/>
      </c>
      <c r="I25" s="16" t="n"/>
      <c r="J25" s="17" t="n"/>
      <c r="K25" s="20">
        <f>IF(D25="","",IF(I25="완료",IF(J25="","완료",IF(AND(G25&lt;&gt;"",J25&gt;G25),"늦게 완료","제때 완료")),IF(I25="보류","보류",IF(G25="","마감 정하기",IF(G25&lt;$H$4,"지연 "&amp;($H$4-G25)&amp;"일",IF(G25-$H$4&lt;=2,"임박","진행"))))))</f>
        <v/>
      </c>
      <c r="L25" s="18" t="n"/>
      <c r="M25" s="16" t="n"/>
      <c r="X25">
        <f>IF(D25="","",E25&amp;"|"&amp;I25)</f>
        <v/>
      </c>
      <c r="Y25">
        <f>IF(OR(D25="",G25="",I25="완료",I25="보류"),"",IF(G25&lt;$H$4,E25,""))</f>
        <v/>
      </c>
      <c r="Z25">
        <f>IF(H25="","",IF(AND(H25&gt;=0,H25&lt;=7),1,""))</f>
        <v/>
      </c>
    </row>
    <row r="26" ht="20" customHeight="1">
      <c r="A26" s="16" t="n">
        <v>16</v>
      </c>
      <c r="B26" s="17" t="n"/>
      <c r="C26" s="18" t="n"/>
      <c r="D26" s="18" t="n"/>
      <c r="E26" s="16" t="n"/>
      <c r="F26" s="16" t="n"/>
      <c r="G26" s="17" t="n"/>
      <c r="H26" s="19">
        <f>IF(OR(G26="",I26="완료",I26="보류"),"",G26-$H$4)</f>
        <v/>
      </c>
      <c r="I26" s="16" t="n"/>
      <c r="J26" s="17" t="n"/>
      <c r="K26" s="20">
        <f>IF(D26="","",IF(I26="완료",IF(J26="","완료",IF(AND(G26&lt;&gt;"",J26&gt;G26),"늦게 완료","제때 완료")),IF(I26="보류","보류",IF(G26="","마감 정하기",IF(G26&lt;$H$4,"지연 "&amp;($H$4-G26)&amp;"일",IF(G26-$H$4&lt;=2,"임박","진행"))))))</f>
        <v/>
      </c>
      <c r="L26" s="18" t="n"/>
      <c r="M26" s="16" t="n"/>
      <c r="X26">
        <f>IF(D26="","",E26&amp;"|"&amp;I26)</f>
        <v/>
      </c>
      <c r="Y26">
        <f>IF(OR(D26="",G26="",I26="완료",I26="보류"),"",IF(G26&lt;$H$4,E26,""))</f>
        <v/>
      </c>
      <c r="Z26">
        <f>IF(H26="","",IF(AND(H26&gt;=0,H26&lt;=7),1,""))</f>
        <v/>
      </c>
    </row>
    <row r="27" ht="20" customHeight="1">
      <c r="A27" s="16" t="n">
        <v>17</v>
      </c>
      <c r="B27" s="17" t="n"/>
      <c r="C27" s="18" t="n"/>
      <c r="D27" s="18" t="n"/>
      <c r="E27" s="16" t="n"/>
      <c r="F27" s="16" t="n"/>
      <c r="G27" s="17" t="n"/>
      <c r="H27" s="19">
        <f>IF(OR(G27="",I27="완료",I27="보류"),"",G27-$H$4)</f>
        <v/>
      </c>
      <c r="I27" s="16" t="n"/>
      <c r="J27" s="17" t="n"/>
      <c r="K27" s="20">
        <f>IF(D27="","",IF(I27="완료",IF(J27="","완료",IF(AND(G27&lt;&gt;"",J27&gt;G27),"늦게 완료","제때 완료")),IF(I27="보류","보류",IF(G27="","마감 정하기",IF(G27&lt;$H$4,"지연 "&amp;($H$4-G27)&amp;"일",IF(G27-$H$4&lt;=2,"임박","진행"))))))</f>
        <v/>
      </c>
      <c r="L27" s="18" t="n"/>
      <c r="M27" s="16" t="n"/>
      <c r="X27">
        <f>IF(D27="","",E27&amp;"|"&amp;I27)</f>
        <v/>
      </c>
      <c r="Y27">
        <f>IF(OR(D27="",G27="",I27="완료",I27="보류"),"",IF(G27&lt;$H$4,E27,""))</f>
        <v/>
      </c>
      <c r="Z27">
        <f>IF(H27="","",IF(AND(H27&gt;=0,H27&lt;=7),1,""))</f>
        <v/>
      </c>
    </row>
    <row r="28" ht="20" customHeight="1">
      <c r="A28" s="16" t="n">
        <v>18</v>
      </c>
      <c r="B28" s="17" t="n"/>
      <c r="C28" s="18" t="n"/>
      <c r="D28" s="18" t="n"/>
      <c r="E28" s="16" t="n"/>
      <c r="F28" s="16" t="n"/>
      <c r="G28" s="17" t="n"/>
      <c r="H28" s="19">
        <f>IF(OR(G28="",I28="완료",I28="보류"),"",G28-$H$4)</f>
        <v/>
      </c>
      <c r="I28" s="16" t="n"/>
      <c r="J28" s="17" t="n"/>
      <c r="K28" s="20">
        <f>IF(D28="","",IF(I28="완료",IF(J28="","완료",IF(AND(G28&lt;&gt;"",J28&gt;G28),"늦게 완료","제때 완료")),IF(I28="보류","보류",IF(G28="","마감 정하기",IF(G28&lt;$H$4,"지연 "&amp;($H$4-G28)&amp;"일",IF(G28-$H$4&lt;=2,"임박","진행"))))))</f>
        <v/>
      </c>
      <c r="L28" s="18" t="n"/>
      <c r="M28" s="16" t="n"/>
      <c r="X28">
        <f>IF(D28="","",E28&amp;"|"&amp;I28)</f>
        <v/>
      </c>
      <c r="Y28">
        <f>IF(OR(D28="",G28="",I28="완료",I28="보류"),"",IF(G28&lt;$H$4,E28,""))</f>
        <v/>
      </c>
      <c r="Z28">
        <f>IF(H28="","",IF(AND(H28&gt;=0,H28&lt;=7),1,""))</f>
        <v/>
      </c>
    </row>
    <row r="29" ht="20" customHeight="1">
      <c r="A29" s="16" t="n">
        <v>19</v>
      </c>
      <c r="B29" s="17" t="n"/>
      <c r="C29" s="18" t="n"/>
      <c r="D29" s="18" t="n"/>
      <c r="E29" s="16" t="n"/>
      <c r="F29" s="16" t="n"/>
      <c r="G29" s="17" t="n"/>
      <c r="H29" s="19">
        <f>IF(OR(G29="",I29="완료",I29="보류"),"",G29-$H$4)</f>
        <v/>
      </c>
      <c r="I29" s="16" t="n"/>
      <c r="J29" s="17" t="n"/>
      <c r="K29" s="20">
        <f>IF(D29="","",IF(I29="완료",IF(J29="","완료",IF(AND(G29&lt;&gt;"",J29&gt;G29),"늦게 완료","제때 완료")),IF(I29="보류","보류",IF(G29="","마감 정하기",IF(G29&lt;$H$4,"지연 "&amp;($H$4-G29)&amp;"일",IF(G29-$H$4&lt;=2,"임박","진행"))))))</f>
        <v/>
      </c>
      <c r="L29" s="18" t="n"/>
      <c r="M29" s="16" t="n"/>
      <c r="X29">
        <f>IF(D29="","",E29&amp;"|"&amp;I29)</f>
        <v/>
      </c>
      <c r="Y29">
        <f>IF(OR(D29="",G29="",I29="완료",I29="보류"),"",IF(G29&lt;$H$4,E29,""))</f>
        <v/>
      </c>
      <c r="Z29">
        <f>IF(H29="","",IF(AND(H29&gt;=0,H29&lt;=7),1,""))</f>
        <v/>
      </c>
    </row>
    <row r="30" ht="20" customHeight="1">
      <c r="A30" s="16" t="n">
        <v>20</v>
      </c>
      <c r="B30" s="17" t="n"/>
      <c r="C30" s="18" t="n"/>
      <c r="D30" s="18" t="n"/>
      <c r="E30" s="16" t="n"/>
      <c r="F30" s="16" t="n"/>
      <c r="G30" s="17" t="n"/>
      <c r="H30" s="19">
        <f>IF(OR(G30="",I30="완료",I30="보류"),"",G30-$H$4)</f>
        <v/>
      </c>
      <c r="I30" s="16" t="n"/>
      <c r="J30" s="17" t="n"/>
      <c r="K30" s="20">
        <f>IF(D30="","",IF(I30="완료",IF(J30="","완료",IF(AND(G30&lt;&gt;"",J30&gt;G30),"늦게 완료","제때 완료")),IF(I30="보류","보류",IF(G30="","마감 정하기",IF(G30&lt;$H$4,"지연 "&amp;($H$4-G30)&amp;"일",IF(G30-$H$4&lt;=2,"임박","진행"))))))</f>
        <v/>
      </c>
      <c r="L30" s="18" t="n"/>
      <c r="M30" s="16" t="n"/>
      <c r="X30">
        <f>IF(D30="","",E30&amp;"|"&amp;I30)</f>
        <v/>
      </c>
      <c r="Y30">
        <f>IF(OR(D30="",G30="",I30="완료",I30="보류"),"",IF(G30&lt;$H$4,E30,""))</f>
        <v/>
      </c>
      <c r="Z30">
        <f>IF(H30="","",IF(AND(H30&gt;=0,H30&lt;=7),1,""))</f>
        <v/>
      </c>
    </row>
    <row r="32" ht="22" customHeight="1">
      <c r="A32" s="14" t="inlineStr">
        <is>
          <t>② 담당자별 현황   ·   이름을 위 '담당' 칸과 똑같이 적으면 자동 집계</t>
        </is>
      </c>
    </row>
    <row r="33" ht="30" customHeight="1">
      <c r="A33" s="21" t="inlineStr">
        <is>
          <t>담당자</t>
        </is>
      </c>
      <c r="B33" s="22" t="n"/>
      <c r="C33" s="21" t="inlineStr">
        <is>
          <t>맡은 일</t>
        </is>
      </c>
      <c r="D33" s="21" t="inlineStr">
        <is>
          <t>완료</t>
        </is>
      </c>
      <c r="E33" s="21" t="inlineStr">
        <is>
          <t>진행 중</t>
        </is>
      </c>
      <c r="F33" s="21" t="inlineStr">
        <is>
          <t>지연</t>
        </is>
      </c>
      <c r="G33" s="21" t="inlineStr">
        <is>
          <t>완료율</t>
        </is>
      </c>
      <c r="H33" s="22" t="n"/>
      <c r="I33" s="21" t="inlineStr">
        <is>
          <t>도움이 필요한 일 · 메모</t>
        </is>
      </c>
      <c r="J33" s="22" t="n"/>
      <c r="K33" s="22" t="n"/>
      <c r="L33" s="22" t="n"/>
      <c r="M33" s="22" t="n"/>
    </row>
    <row r="34" ht="20" customHeight="1">
      <c r="A34" s="5" t="n"/>
      <c r="B34" s="6" t="n"/>
      <c r="C34" s="23">
        <f>IF(A34="","",COUNTIF($E$11:$E$30,A34))</f>
        <v/>
      </c>
      <c r="D34" s="23">
        <f>IF(A34="","",COUNTIF($X$11:$X$30,A34&amp;"|완료"))</f>
        <v/>
      </c>
      <c r="E34" s="23">
        <f>IF(A34="","",COUNTIF($X$11:$X$30,A34&amp;"|진행 중")+COUNTIF($X$11:$X$30,A34&amp;"|시작 전"))</f>
        <v/>
      </c>
      <c r="F34" s="23">
        <f>IF(A34="","",COUNTIF($Y$11:$Y$30,A34))</f>
        <v/>
      </c>
      <c r="G34" s="24">
        <f>IF(A34="","",IFERROR(D34/(C34-COUNTIF($X$11:$X$30,A34&amp;"|보류")),""))</f>
        <v/>
      </c>
      <c r="H34" s="8" t="n"/>
      <c r="I34" s="25" t="n"/>
      <c r="J34" s="6" t="n"/>
      <c r="K34" s="6" t="n"/>
      <c r="L34" s="6" t="n"/>
      <c r="M34" s="6" t="n"/>
    </row>
    <row r="35" ht="20" customHeight="1">
      <c r="A35" s="5" t="n"/>
      <c r="B35" s="6" t="n"/>
      <c r="C35" s="23">
        <f>IF(A35="","",COUNTIF($E$11:$E$30,A35))</f>
        <v/>
      </c>
      <c r="D35" s="23">
        <f>IF(A35="","",COUNTIF($X$11:$X$30,A35&amp;"|완료"))</f>
        <v/>
      </c>
      <c r="E35" s="23">
        <f>IF(A35="","",COUNTIF($X$11:$X$30,A35&amp;"|진행 중")+COUNTIF($X$11:$X$30,A35&amp;"|시작 전"))</f>
        <v/>
      </c>
      <c r="F35" s="23">
        <f>IF(A35="","",COUNTIF($Y$11:$Y$30,A35))</f>
        <v/>
      </c>
      <c r="G35" s="24">
        <f>IF(A35="","",IFERROR(D35/(C35-COUNTIF($X$11:$X$30,A35&amp;"|보류")),""))</f>
        <v/>
      </c>
      <c r="H35" s="8" t="n"/>
      <c r="I35" s="25" t="n"/>
      <c r="J35" s="6" t="n"/>
      <c r="K35" s="6" t="n"/>
      <c r="L35" s="6" t="n"/>
      <c r="M35" s="6" t="n"/>
    </row>
    <row r="36" ht="20" customHeight="1">
      <c r="A36" s="5" t="n"/>
      <c r="B36" s="6" t="n"/>
      <c r="C36" s="23">
        <f>IF(A36="","",COUNTIF($E$11:$E$30,A36))</f>
        <v/>
      </c>
      <c r="D36" s="23">
        <f>IF(A36="","",COUNTIF($X$11:$X$30,A36&amp;"|완료"))</f>
        <v/>
      </c>
      <c r="E36" s="23">
        <f>IF(A36="","",COUNTIF($X$11:$X$30,A36&amp;"|진행 중")+COUNTIF($X$11:$X$30,A36&amp;"|시작 전"))</f>
        <v/>
      </c>
      <c r="F36" s="23">
        <f>IF(A36="","",COUNTIF($Y$11:$Y$30,A36))</f>
        <v/>
      </c>
      <c r="G36" s="24">
        <f>IF(A36="","",IFERROR(D36/(C36-COUNTIF($X$11:$X$30,A36&amp;"|보류")),""))</f>
        <v/>
      </c>
      <c r="H36" s="8" t="n"/>
      <c r="I36" s="25" t="n"/>
      <c r="J36" s="6" t="n"/>
      <c r="K36" s="6" t="n"/>
      <c r="L36" s="6" t="n"/>
      <c r="M36" s="6" t="n"/>
    </row>
    <row r="37" ht="20" customHeight="1">
      <c r="A37" s="5" t="n"/>
      <c r="B37" s="6" t="n"/>
      <c r="C37" s="23">
        <f>IF(A37="","",COUNTIF($E$11:$E$30,A37))</f>
        <v/>
      </c>
      <c r="D37" s="23">
        <f>IF(A37="","",COUNTIF($X$11:$X$30,A37&amp;"|완료"))</f>
        <v/>
      </c>
      <c r="E37" s="23">
        <f>IF(A37="","",COUNTIF($X$11:$X$30,A37&amp;"|진행 중")+COUNTIF($X$11:$X$30,A37&amp;"|시작 전"))</f>
        <v/>
      </c>
      <c r="F37" s="23">
        <f>IF(A37="","",COUNTIF($Y$11:$Y$30,A37))</f>
        <v/>
      </c>
      <c r="G37" s="24">
        <f>IF(A37="","",IFERROR(D37/(C37-COUNTIF($X$11:$X$30,A37&amp;"|보류")),""))</f>
        <v/>
      </c>
      <c r="H37" s="8" t="n"/>
      <c r="I37" s="25" t="n"/>
      <c r="J37" s="6" t="n"/>
      <c r="K37" s="6" t="n"/>
      <c r="L37" s="6" t="n"/>
      <c r="M37" s="6" t="n"/>
    </row>
    <row r="38" ht="20" customHeight="1">
      <c r="A38" s="5" t="n"/>
      <c r="B38" s="6" t="n"/>
      <c r="C38" s="23">
        <f>IF(A38="","",COUNTIF($E$11:$E$30,A38))</f>
        <v/>
      </c>
      <c r="D38" s="23">
        <f>IF(A38="","",COUNTIF($X$11:$X$30,A38&amp;"|완료"))</f>
        <v/>
      </c>
      <c r="E38" s="23">
        <f>IF(A38="","",COUNTIF($X$11:$X$30,A38&amp;"|진행 중")+COUNTIF($X$11:$X$30,A38&amp;"|시작 전"))</f>
        <v/>
      </c>
      <c r="F38" s="23">
        <f>IF(A38="","",COUNTIF($Y$11:$Y$30,A38))</f>
        <v/>
      </c>
      <c r="G38" s="24">
        <f>IF(A38="","",IFERROR(D38/(C38-COUNTIF($X$11:$X$30,A38&amp;"|보류")),""))</f>
        <v/>
      </c>
      <c r="H38" s="8" t="n"/>
      <c r="I38" s="25" t="n"/>
      <c r="J38" s="6" t="n"/>
      <c r="K38" s="6" t="n"/>
      <c r="L38" s="6" t="n"/>
      <c r="M38" s="6" t="n"/>
    </row>
    <row r="39" ht="20" customHeight="1">
      <c r="A39" s="5" t="n"/>
      <c r="B39" s="6" t="n"/>
      <c r="C39" s="23">
        <f>IF(A39="","",COUNTIF($E$11:$E$30,A39))</f>
        <v/>
      </c>
      <c r="D39" s="23">
        <f>IF(A39="","",COUNTIF($X$11:$X$30,A39&amp;"|완료"))</f>
        <v/>
      </c>
      <c r="E39" s="23">
        <f>IF(A39="","",COUNTIF($X$11:$X$30,A39&amp;"|진행 중")+COUNTIF($X$11:$X$30,A39&amp;"|시작 전"))</f>
        <v/>
      </c>
      <c r="F39" s="23">
        <f>IF(A39="","",COUNTIF($Y$11:$Y$30,A39))</f>
        <v/>
      </c>
      <c r="G39" s="24">
        <f>IF(A39="","",IFERROR(D39/(C39-COUNTIF($X$11:$X$30,A39&amp;"|보류")),""))</f>
        <v/>
      </c>
      <c r="H39" s="8" t="n"/>
      <c r="I39" s="25" t="n"/>
      <c r="J39" s="6" t="n"/>
      <c r="K39" s="6" t="n"/>
      <c r="L39" s="6" t="n"/>
      <c r="M39" s="6" t="n"/>
    </row>
    <row r="41">
      <c r="A41" s="26" t="inlineStr">
        <is>
          <t>쓰는 법</t>
        </is>
      </c>
    </row>
    <row r="42">
      <c r="A42" s="27" t="inlineStr">
        <is>
          <t>1. 회의가 끝나기 전에 정한 일을 바로 적고, 일마다 담당 한 명과 마감 하나를 정해요.</t>
        </is>
      </c>
    </row>
    <row r="43">
      <c r="A43" s="27" t="inlineStr">
        <is>
          <t>2. 상태만 바꾸면 '자동 표시'가 지연 ○일(빨강)·임박(노랑)·제때 완료(초록)로 바뀌어요. 완료하면 완료일도 적어요.</t>
        </is>
      </c>
    </row>
    <row r="44">
      <c r="A44" s="27" t="inlineStr">
        <is>
          <t>3. 다음 회의는 이 표부터: 지연과 임박을 먼저 보고, ② 담당자별 현황으로 일이 한 사람에게 몰렸는지 확인해요.</t>
        </is>
      </c>
    </row>
    <row r="45">
      <c r="A45" s="27" t="inlineStr">
        <is>
          <t>4. 결과물(문서·링크)은 '결과 · 링크' 칸에 남겨 두면 나중에 찾기 쉬워요.</t>
        </is>
      </c>
    </row>
  </sheetData>
  <mergeCells count="44">
    <mergeCell ref="I6:J6"/>
    <mergeCell ref="A32:M32"/>
    <mergeCell ref="A36:B36"/>
    <mergeCell ref="G36:H36"/>
    <mergeCell ref="I36:M36"/>
    <mergeCell ref="H4:I4"/>
    <mergeCell ref="A43:M43"/>
    <mergeCell ref="G39:H39"/>
    <mergeCell ref="E4:F4"/>
    <mergeCell ref="A44:M44"/>
    <mergeCell ref="G7:H7"/>
    <mergeCell ref="G38:H38"/>
    <mergeCell ref="I7:J7"/>
    <mergeCell ref="A9:M9"/>
    <mergeCell ref="A37:B37"/>
    <mergeCell ref="G37:H37"/>
    <mergeCell ref="G6:H6"/>
    <mergeCell ref="I37:M37"/>
    <mergeCell ref="K7:M7"/>
    <mergeCell ref="G34:H34"/>
    <mergeCell ref="E6:F6"/>
    <mergeCell ref="A1:M1"/>
    <mergeCell ref="A45:M45"/>
    <mergeCell ref="K6:M6"/>
    <mergeCell ref="A33:B33"/>
    <mergeCell ref="G33:H33"/>
    <mergeCell ref="D6"/>
    <mergeCell ref="A42:M42"/>
    <mergeCell ref="I33:M33"/>
    <mergeCell ref="I39:M39"/>
    <mergeCell ref="A35:B35"/>
    <mergeCell ref="G35:H35"/>
    <mergeCell ref="I35:M35"/>
    <mergeCell ref="A38:B38"/>
    <mergeCell ref="E7:F7"/>
    <mergeCell ref="I38:M38"/>
    <mergeCell ref="D7"/>
    <mergeCell ref="A6:C6"/>
    <mergeCell ref="A7:C7"/>
    <mergeCell ref="A2:M2"/>
    <mergeCell ref="B4:C4"/>
    <mergeCell ref="A39:B39"/>
    <mergeCell ref="A34:B34"/>
    <mergeCell ref="I34:M34"/>
  </mergeCells>
  <conditionalFormatting sqref="K11:K30">
    <cfRule type="expression" priority="1" dxfId="0">
      <formula>$Y11&lt;&gt;""</formula>
    </cfRule>
    <cfRule type="expression" priority="2" dxfId="1">
      <formula>OR($K11="임박",$K11="마감 정하기")</formula>
    </cfRule>
    <cfRule type="expression" priority="3" dxfId="2">
      <formula>OR($K11="제때 완료",$K11="완료")</formula>
    </cfRule>
    <cfRule type="expression" priority="4" dxfId="3">
      <formula>$K11="늦게 완료"</formula>
    </cfRule>
  </conditionalFormatting>
  <conditionalFormatting sqref="F11:F30">
    <cfRule type="expression" priority="5" dxfId="4">
      <formula>$F11="높음"</formula>
    </cfRule>
  </conditionalFormatting>
  <conditionalFormatting sqref="B11:M30">
    <cfRule type="expression" priority="6" dxfId="5">
      <formula>OR($I11="완료",$I11="보류")</formula>
    </cfRule>
  </conditionalFormatting>
  <conditionalFormatting sqref="F34:F39">
    <cfRule type="expression" priority="7" dxfId="0">
      <formula>AND($A34&lt;&gt;"",$F34&gt;0)</formula>
    </cfRule>
  </conditionalFormatting>
  <dataValidations count="3">
    <dataValidation sqref="F11:F30" showDropDown="0" showInputMessage="0" showErrorMessage="0" allowBlank="1" type="list">
      <formula1>"높음,보통,낮음"</formula1>
    </dataValidation>
    <dataValidation sqref="I11:I30" showDropDown="0" showInputMessage="0" showErrorMessage="0" allowBlank="1" type="list">
      <formula1>"시작 전,진행 중,완료,보류"</formula1>
    </dataValidation>
    <dataValidation sqref="M11:M30" showDropDown="0" showInputMessage="1" showErrorMessage="0" allowBlank="1" prompt="다음 회의에서 결과를 공유할 일" type="list">
      <formula1>"○"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4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4" customWidth="1" min="3" max="3"/>
    <col width="26" customWidth="1" min="4" max="4"/>
    <col width="9" customWidth="1" min="5" max="5"/>
    <col width="7" customWidth="1" min="6" max="6"/>
    <col width="10" customWidth="1" min="7" max="7"/>
    <col width="7" customWidth="1" min="8" max="8"/>
    <col width="9" customWidth="1" min="9" max="9"/>
    <col width="10" customWidth="1" min="10" max="10"/>
    <col width="12" customWidth="1" min="11" max="11"/>
    <col width="16" customWidth="1" min="12" max="12"/>
    <col width="11" customWidth="1" min="13" max="13"/>
    <col hidden="1" width="13" customWidth="1" min="24" max="24"/>
    <col hidden="1" width="13" customWidth="1" min="25" max="25"/>
    <col hidden="1" width="13" customWidth="1" min="26" max="26"/>
  </cols>
  <sheetData>
    <row r="1" ht="34" customHeight="1">
      <c r="A1" s="1" t="inlineStr">
        <is>
          <t>회의 후속 업무 추적표</t>
        </is>
      </c>
    </row>
    <row r="2">
      <c r="A2" s="2" t="inlineStr">
        <is>
          <t>회의에서 정한 일을 담당·마감과 함께 적으면 지연·임박·완료가 자동으로 표시되고, 사람별로 모입니다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4" ht="24" customHeight="1">
      <c r="A4" s="4" t="inlineStr">
        <is>
          <t>팀</t>
        </is>
      </c>
      <c r="B4" s="5" t="inlineStr">
        <is>
          <t>운영팀(4명)</t>
        </is>
      </c>
      <c r="C4" s="6" t="n"/>
      <c r="D4" s="4" t="inlineStr">
        <is>
          <t>정기 회의</t>
        </is>
      </c>
      <c r="E4" s="5" t="inlineStr">
        <is>
          <t>매주 월 10시</t>
        </is>
      </c>
      <c r="F4" s="6" t="n"/>
      <c r="G4" s="4" t="inlineStr">
        <is>
          <t>기준일</t>
        </is>
      </c>
      <c r="H4" s="7">
        <f>TODAY()</f>
        <v/>
      </c>
      <c r="I4" s="8" t="n"/>
      <c r="J4" s="4" t="inlineStr">
        <is>
          <t>작성</t>
        </is>
      </c>
      <c r="K4" s="5" t="inlineStr">
        <is>
          <t>김○○</t>
        </is>
      </c>
      <c r="L4" s="4" t="inlineStr">
        <is>
          <t>다음 회의</t>
        </is>
      </c>
      <c r="M4" s="9" t="n">
        <v>46307</v>
      </c>
    </row>
    <row r="6" ht="18" customHeight="1">
      <c r="A6" s="10" t="inlineStr">
        <is>
          <t>정한 일</t>
        </is>
      </c>
      <c r="B6" s="11" t="n"/>
      <c r="C6" s="11" t="n"/>
      <c r="D6" s="10" t="inlineStr">
        <is>
          <t>완료</t>
        </is>
      </c>
      <c r="E6" s="10" t="inlineStr">
        <is>
          <t>진행·시작 전</t>
        </is>
      </c>
      <c r="F6" s="11" t="n"/>
      <c r="G6" s="10" t="inlineStr">
        <is>
          <t>지연</t>
        </is>
      </c>
      <c r="H6" s="11" t="n"/>
      <c r="I6" s="10" t="inlineStr">
        <is>
          <t>완료율</t>
        </is>
      </c>
      <c r="J6" s="11" t="n"/>
      <c r="K6" s="10" t="inlineStr">
        <is>
          <t>7일 안 마감</t>
        </is>
      </c>
      <c r="L6" s="11" t="n"/>
      <c r="M6" s="11" t="n"/>
    </row>
    <row r="7" ht="30" customHeight="1">
      <c r="A7" s="12">
        <f>IF(COUNTA($D$11:$D$30)=0,"",COUNTA($D$11:$D$30))</f>
        <v/>
      </c>
      <c r="B7" s="8" t="n"/>
      <c r="C7" s="8" t="n"/>
      <c r="D7" s="12">
        <f>IF(COUNTA($D$11:$D$30)=0,"",COUNTIF($I$11:$I$30,"완료"))</f>
        <v/>
      </c>
      <c r="E7" s="12">
        <f>IF(COUNTA($D$11:$D$30)=0,"",COUNTIF($I$11:$I$30,"진행 중")+COUNTIF($I$11:$I$30,"시작 전"))</f>
        <v/>
      </c>
      <c r="F7" s="8" t="n"/>
      <c r="G7" s="12">
        <f>IF(COUNTA($D$11:$D$30)=0,"",20-COUNTIF($Y$11:$Y$30,""))</f>
        <v/>
      </c>
      <c r="H7" s="8" t="n"/>
      <c r="I7" s="13">
        <f>IF(COUNTA($D$11:$D$30)=0,"",IFERROR(COUNTIF($I$11:$I$30,"완료")/(COUNTA($D$11:$D$30)-COUNTIF($I$11:$I$30,"보류")),""))</f>
        <v/>
      </c>
      <c r="J7" s="8" t="n"/>
      <c r="K7" s="12">
        <f>IF(COUNTA($D$11:$D$30)=0,"",SUM($Z$11:$Z$30))</f>
        <v/>
      </c>
      <c r="L7" s="8" t="n"/>
      <c r="M7" s="8" t="n"/>
    </row>
    <row r="9" ht="22" customHeight="1">
      <c r="A9" s="14" t="inlineStr">
        <is>
          <t>① 정한 일 목록   ·   일마다 담당 한 명 + 마감 하나</t>
        </is>
      </c>
    </row>
    <row r="10" ht="30" customHeight="1">
      <c r="A10" s="15" t="inlineStr">
        <is>
          <t>번호</t>
        </is>
      </c>
      <c r="B10" s="15" t="inlineStr">
        <is>
          <t>회의일</t>
        </is>
      </c>
      <c r="C10" s="15" t="inlineStr">
        <is>
          <t>회의 · 안건</t>
        </is>
      </c>
      <c r="D10" s="15" t="inlineStr">
        <is>
          <t>정한 일</t>
        </is>
      </c>
      <c r="E10" s="15" t="inlineStr">
        <is>
          <t>담당</t>
        </is>
      </c>
      <c r="F10" s="15" t="inlineStr">
        <is>
          <t>우선</t>
        </is>
      </c>
      <c r="G10" s="15" t="inlineStr">
        <is>
          <t>마감</t>
        </is>
      </c>
      <c r="H10" s="15" t="inlineStr">
        <is>
          <t>남은 날</t>
        </is>
      </c>
      <c r="I10" s="15" t="inlineStr">
        <is>
          <t>상태</t>
        </is>
      </c>
      <c r="J10" s="15" t="inlineStr">
        <is>
          <t>완료일</t>
        </is>
      </c>
      <c r="K10" s="15" t="inlineStr">
        <is>
          <t>자동 표시</t>
        </is>
      </c>
      <c r="L10" s="15" t="inlineStr">
        <is>
          <t>결과 · 링크</t>
        </is>
      </c>
      <c r="M10" s="15" t="inlineStr">
        <is>
          <t>다음 회의 공유</t>
        </is>
      </c>
    </row>
    <row r="11" ht="20" customHeight="1">
      <c r="A11" s="16" t="n">
        <v>1</v>
      </c>
      <c r="B11" s="17" t="n">
        <v>46293</v>
      </c>
      <c r="C11" s="18" t="inlineStr">
        <is>
          <t>주간 회의</t>
        </is>
      </c>
      <c r="D11" s="18" t="inlineStr">
        <is>
          <t>10월 할인 행사 상세페이지 수정</t>
        </is>
      </c>
      <c r="E11" s="16" t="inlineStr">
        <is>
          <t>김디자</t>
        </is>
      </c>
      <c r="F11" s="16" t="inlineStr">
        <is>
          <t>높음</t>
        </is>
      </c>
      <c r="G11" s="17" t="n">
        <v>46297</v>
      </c>
      <c r="H11" s="19">
        <f>IF(OR(G11="",I11="완료",I11="보류"),"",G11-$H$4)</f>
        <v/>
      </c>
      <c r="I11" s="16" t="inlineStr">
        <is>
          <t>완료</t>
        </is>
      </c>
      <c r="J11" s="17" t="n">
        <v>46297</v>
      </c>
      <c r="K11" s="20">
        <f>IF(D11="","",IF(I11="완료",IF(J11="","완료",IF(AND(G11&lt;&gt;"",J11&gt;G11),"늦게 완료","제때 완료")),IF(I11="보류","보류",IF(G11="","마감 정하기",IF(G11&lt;$H$4,"지연 "&amp;($H$4-G11)&amp;"일",IF(G11-$H$4&lt;=2,"임박","진행"))))))</f>
        <v/>
      </c>
      <c r="L11" s="18" t="inlineStr">
        <is>
          <t>상세페이지 v2</t>
        </is>
      </c>
      <c r="M11" s="16" t="inlineStr">
        <is>
          <t>○</t>
        </is>
      </c>
      <c r="X11">
        <f>IF(D11="","",E11&amp;"|"&amp;I11)</f>
        <v/>
      </c>
      <c r="Y11">
        <f>IF(OR(D11="",G11="",I11="완료",I11="보류"),"",IF(G11&lt;$H$4,E11,""))</f>
        <v/>
      </c>
      <c r="Z11">
        <f>IF(H11="","",IF(AND(H11&gt;=0,H11&lt;=7),1,""))</f>
        <v/>
      </c>
    </row>
    <row r="12" ht="20" customHeight="1">
      <c r="A12" s="16" t="n">
        <v>2</v>
      </c>
      <c r="B12" s="17" t="n">
        <v>46293</v>
      </c>
      <c r="C12" s="18" t="inlineStr">
        <is>
          <t>주간 회의</t>
        </is>
      </c>
      <c r="D12" s="18" t="inlineStr">
        <is>
          <t>택배사 단가 비교표 만들기</t>
        </is>
      </c>
      <c r="E12" s="16" t="inlineStr">
        <is>
          <t>이운영</t>
        </is>
      </c>
      <c r="F12" s="16" t="inlineStr">
        <is>
          <t>보통</t>
        </is>
      </c>
      <c r="G12" s="17" t="n">
        <v>46300</v>
      </c>
      <c r="H12" s="19">
        <f>IF(OR(G12="",I12="완료",I12="보류"),"",G12-$H$4)</f>
        <v/>
      </c>
      <c r="I12" s="16" t="inlineStr">
        <is>
          <t>완료</t>
        </is>
      </c>
      <c r="J12" s="17" t="n">
        <v>46302</v>
      </c>
      <c r="K12" s="20">
        <f>IF(D12="","",IF(I12="완료",IF(J12="","완료",IF(AND(G12&lt;&gt;"",J12&gt;G12),"늦게 완료","제때 완료")),IF(I12="보류","보류",IF(G12="","마감 정하기",IF(G12&lt;$H$4,"지연 "&amp;($H$4-G12)&amp;"일",IF(G12-$H$4&lt;=2,"임박","진행"))))))</f>
        <v/>
      </c>
      <c r="L12" s="18" t="inlineStr">
        <is>
          <t>단가 비교표</t>
        </is>
      </c>
      <c r="M12" s="16" t="inlineStr">
        <is>
          <t>○</t>
        </is>
      </c>
      <c r="X12">
        <f>IF(D12="","",E12&amp;"|"&amp;I12)</f>
        <v/>
      </c>
      <c r="Y12">
        <f>IF(OR(D12="",G12="",I12="완료",I12="보류"),"",IF(G12&lt;$H$4,E12,""))</f>
        <v/>
      </c>
      <c r="Z12">
        <f>IF(H12="","",IF(AND(H12&gt;=0,H12&lt;=7),1,""))</f>
        <v/>
      </c>
    </row>
    <row r="13" ht="20" customHeight="1">
      <c r="A13" s="16" t="n">
        <v>3</v>
      </c>
      <c r="B13" s="17" t="n">
        <v>46293</v>
      </c>
      <c r="C13" s="18" t="inlineStr">
        <is>
          <t>주간 회의</t>
        </is>
      </c>
      <c r="D13" s="18" t="inlineStr">
        <is>
          <t>리뷰 답글 밀린 것 정리</t>
        </is>
      </c>
      <c r="E13" s="16" t="inlineStr">
        <is>
          <t>박고객</t>
        </is>
      </c>
      <c r="F13" s="16" t="inlineStr">
        <is>
          <t>보통</t>
        </is>
      </c>
      <c r="G13" s="17" t="n">
        <v>46298</v>
      </c>
      <c r="H13" s="19">
        <f>IF(OR(G13="",I13="완료",I13="보류"),"",G13-$H$4)</f>
        <v/>
      </c>
      <c r="I13" s="16" t="inlineStr">
        <is>
          <t>진행 중</t>
        </is>
      </c>
      <c r="J13" s="17" t="n"/>
      <c r="K13" s="20">
        <f>IF(D13="","",IF(I13="완료",IF(J13="","완료",IF(AND(G13&lt;&gt;"",J13&gt;G13),"늦게 완료","제때 완료")),IF(I13="보류","보류",IF(G13="","마감 정하기",IF(G13&lt;$H$4,"지연 "&amp;($H$4-G13)&amp;"일",IF(G13-$H$4&lt;=2,"임박","진행"))))))</f>
        <v/>
      </c>
      <c r="L13" s="18" t="inlineStr"/>
      <c r="M13" s="16" t="inlineStr"/>
      <c r="X13">
        <f>IF(D13="","",E13&amp;"|"&amp;I13)</f>
        <v/>
      </c>
      <c r="Y13">
        <f>IF(OR(D13="",G13="",I13="완료",I13="보류"),"",IF(G13&lt;$H$4,E13,""))</f>
        <v/>
      </c>
      <c r="Z13">
        <f>IF(H13="","",IF(AND(H13&gt;=0,H13&lt;=7),1,""))</f>
        <v/>
      </c>
    </row>
    <row r="14" ht="20" customHeight="1">
      <c r="A14" s="16" t="n">
        <v>4</v>
      </c>
      <c r="B14" s="17" t="n">
        <v>46300</v>
      </c>
      <c r="C14" s="18" t="inlineStr">
        <is>
          <t>주간 회의</t>
        </is>
      </c>
      <c r="D14" s="18" t="inlineStr">
        <is>
          <t>할로윈 기획전 상품 10개 선정</t>
        </is>
      </c>
      <c r="E14" s="16" t="inlineStr">
        <is>
          <t>김대표</t>
        </is>
      </c>
      <c r="F14" s="16" t="inlineStr">
        <is>
          <t>높음</t>
        </is>
      </c>
      <c r="G14" s="17" t="n">
        <v>46304</v>
      </c>
      <c r="H14" s="19">
        <f>IF(OR(G14="",I14="완료",I14="보류"),"",G14-$H$4)</f>
        <v/>
      </c>
      <c r="I14" s="16" t="inlineStr">
        <is>
          <t>진행 중</t>
        </is>
      </c>
      <c r="J14" s="17" t="n"/>
      <c r="K14" s="20">
        <f>IF(D14="","",IF(I14="완료",IF(J14="","완료",IF(AND(G14&lt;&gt;"",J14&gt;G14),"늦게 완료","제때 완료")),IF(I14="보류","보류",IF(G14="","마감 정하기",IF(G14&lt;$H$4,"지연 "&amp;($H$4-G14)&amp;"일",IF(G14-$H$4&lt;=2,"임박","진행"))))))</f>
        <v/>
      </c>
      <c r="L14" s="18" t="inlineStr"/>
      <c r="M14" s="16" t="inlineStr">
        <is>
          <t>○</t>
        </is>
      </c>
      <c r="X14">
        <f>IF(D14="","",E14&amp;"|"&amp;I14)</f>
        <v/>
      </c>
      <c r="Y14">
        <f>IF(OR(D14="",G14="",I14="완료",I14="보류"),"",IF(G14&lt;$H$4,E14,""))</f>
        <v/>
      </c>
      <c r="Z14">
        <f>IF(H14="","",IF(AND(H14&gt;=0,H14&lt;=7),1,""))</f>
        <v/>
      </c>
    </row>
    <row r="15" ht="20" customHeight="1">
      <c r="A15" s="16" t="n">
        <v>5</v>
      </c>
      <c r="B15" s="17" t="n">
        <v>46300</v>
      </c>
      <c r="C15" s="18" t="inlineStr">
        <is>
          <t>주간 회의</t>
        </is>
      </c>
      <c r="D15" s="18" t="inlineStr">
        <is>
          <t>재고 실사 일정 공지</t>
        </is>
      </c>
      <c r="E15" s="16" t="inlineStr">
        <is>
          <t>이운영</t>
        </is>
      </c>
      <c r="F15" s="16" t="inlineStr">
        <is>
          <t>낮음</t>
        </is>
      </c>
      <c r="G15" s="17" t="n">
        <v>46307</v>
      </c>
      <c r="H15" s="19">
        <f>IF(OR(G15="",I15="완료",I15="보류"),"",G15-$H$4)</f>
        <v/>
      </c>
      <c r="I15" s="16" t="inlineStr">
        <is>
          <t>시작 전</t>
        </is>
      </c>
      <c r="J15" s="17" t="n"/>
      <c r="K15" s="20">
        <f>IF(D15="","",IF(I15="완료",IF(J15="","완료",IF(AND(G15&lt;&gt;"",J15&gt;G15),"늦게 완료","제때 완료")),IF(I15="보류","보류",IF(G15="","마감 정하기",IF(G15&lt;$H$4,"지연 "&amp;($H$4-G15)&amp;"일",IF(G15-$H$4&lt;=2,"임박","진행"))))))</f>
        <v/>
      </c>
      <c r="L15" s="18" t="inlineStr"/>
      <c r="M15" s="16" t="inlineStr"/>
      <c r="X15">
        <f>IF(D15="","",E15&amp;"|"&amp;I15)</f>
        <v/>
      </c>
      <c r="Y15">
        <f>IF(OR(D15="",G15="",I15="완료",I15="보류"),"",IF(G15&lt;$H$4,E15,""))</f>
        <v/>
      </c>
      <c r="Z15">
        <f>IF(H15="","",IF(AND(H15&gt;=0,H15&lt;=7),1,""))</f>
        <v/>
      </c>
    </row>
    <row r="16" ht="20" customHeight="1">
      <c r="A16" s="16" t="n">
        <v>6</v>
      </c>
      <c r="B16" s="17" t="n">
        <v>46300</v>
      </c>
      <c r="C16" s="18" t="inlineStr">
        <is>
          <t>주간 회의</t>
        </is>
      </c>
      <c r="D16" s="18" t="inlineStr">
        <is>
          <t>인스타 릴스 3편 촬영</t>
        </is>
      </c>
      <c r="E16" s="16" t="inlineStr">
        <is>
          <t>김디자</t>
        </is>
      </c>
      <c r="F16" s="16" t="inlineStr">
        <is>
          <t>보통</t>
        </is>
      </c>
      <c r="G16" s="17" t="n">
        <v>46308</v>
      </c>
      <c r="H16" s="19">
        <f>IF(OR(G16="",I16="완료",I16="보류"),"",G16-$H$4)</f>
        <v/>
      </c>
      <c r="I16" s="16" t="inlineStr">
        <is>
          <t>진행 중</t>
        </is>
      </c>
      <c r="J16" s="17" t="n"/>
      <c r="K16" s="20">
        <f>IF(D16="","",IF(I16="완료",IF(J16="","완료",IF(AND(G16&lt;&gt;"",J16&gt;G16),"늦게 완료","제때 완료")),IF(I16="보류","보류",IF(G16="","마감 정하기",IF(G16&lt;$H$4,"지연 "&amp;($H$4-G16)&amp;"일",IF(G16-$H$4&lt;=2,"임박","진행"))))))</f>
        <v/>
      </c>
      <c r="L16" s="18" t="inlineStr">
        <is>
          <t>촬영 1/3</t>
        </is>
      </c>
      <c r="M16" s="16" t="inlineStr"/>
      <c r="X16">
        <f>IF(D16="","",E16&amp;"|"&amp;I16)</f>
        <v/>
      </c>
      <c r="Y16">
        <f>IF(OR(D16="",G16="",I16="완료",I16="보류"),"",IF(G16&lt;$H$4,E16,""))</f>
        <v/>
      </c>
      <c r="Z16">
        <f>IF(H16="","",IF(AND(H16&gt;=0,H16&lt;=7),1,""))</f>
        <v/>
      </c>
    </row>
    <row r="17" ht="20" customHeight="1">
      <c r="A17" s="16" t="n">
        <v>7</v>
      </c>
      <c r="B17" s="17" t="n">
        <v>46300</v>
      </c>
      <c r="C17" s="18" t="inlineStr">
        <is>
          <t>월간 정산</t>
        </is>
      </c>
      <c r="D17" s="18" t="inlineStr">
        <is>
          <t>9월 광고비 정산 보고</t>
        </is>
      </c>
      <c r="E17" s="16" t="inlineStr">
        <is>
          <t>김대표</t>
        </is>
      </c>
      <c r="F17" s="16" t="inlineStr">
        <is>
          <t>보통</t>
        </is>
      </c>
      <c r="G17" s="17" t="n">
        <v>46303</v>
      </c>
      <c r="H17" s="19">
        <f>IF(OR(G17="",I17="완료",I17="보류"),"",G17-$H$4)</f>
        <v/>
      </c>
      <c r="I17" s="16" t="inlineStr">
        <is>
          <t>완료</t>
        </is>
      </c>
      <c r="J17" s="17" t="n">
        <v>46303</v>
      </c>
      <c r="K17" s="20">
        <f>IF(D17="","",IF(I17="완료",IF(J17="","완료",IF(AND(G17&lt;&gt;"",J17&gt;G17),"늦게 완료","제때 완료")),IF(I17="보류","보류",IF(G17="","마감 정하기",IF(G17&lt;$H$4,"지연 "&amp;($H$4-G17)&amp;"일",IF(G17-$H$4&lt;=2,"임박","진행"))))))</f>
        <v/>
      </c>
      <c r="L17" s="18" t="inlineStr">
        <is>
          <t>정산 보고서</t>
        </is>
      </c>
      <c r="M17" s="16" t="inlineStr">
        <is>
          <t>○</t>
        </is>
      </c>
      <c r="X17">
        <f>IF(D17="","",E17&amp;"|"&amp;I17)</f>
        <v/>
      </c>
      <c r="Y17">
        <f>IF(OR(D17="",G17="",I17="완료",I17="보류"),"",IF(G17&lt;$H$4,E17,""))</f>
        <v/>
      </c>
      <c r="Z17">
        <f>IF(H17="","",IF(AND(H17&gt;=0,H17&lt;=7),1,""))</f>
        <v/>
      </c>
    </row>
    <row r="18" ht="20" customHeight="1">
      <c r="A18" s="16" t="n">
        <v>8</v>
      </c>
      <c r="B18" s="17" t="n">
        <v>46300</v>
      </c>
      <c r="C18" s="18" t="inlineStr">
        <is>
          <t>월간 정산</t>
        </is>
      </c>
      <c r="D18" s="18" t="inlineStr">
        <is>
          <t>외주 디자이너 계약 갱신 검토</t>
        </is>
      </c>
      <c r="E18" s="16" t="inlineStr">
        <is>
          <t>김대표</t>
        </is>
      </c>
      <c r="F18" s="16" t="inlineStr">
        <is>
          <t>낮음</t>
        </is>
      </c>
      <c r="G18" s="17" t="n"/>
      <c r="H18" s="19">
        <f>IF(OR(G18="",I18="완료",I18="보류"),"",G18-$H$4)</f>
        <v/>
      </c>
      <c r="I18" s="16" t="inlineStr">
        <is>
          <t>보류</t>
        </is>
      </c>
      <c r="J18" s="17" t="n"/>
      <c r="K18" s="20">
        <f>IF(D18="","",IF(I18="완료",IF(J18="","완료",IF(AND(G18&lt;&gt;"",J18&gt;G18),"늦게 완료","제때 완료")),IF(I18="보류","보류",IF(G18="","마감 정하기",IF(G18&lt;$H$4,"지연 "&amp;($H$4-G18)&amp;"일",IF(G18-$H$4&lt;=2,"임박","진행"))))))</f>
        <v/>
      </c>
      <c r="L18" s="18" t="inlineStr">
        <is>
          <t>11월로 연기</t>
        </is>
      </c>
      <c r="M18" s="16" t="inlineStr"/>
      <c r="X18">
        <f>IF(D18="","",E18&amp;"|"&amp;I18)</f>
        <v/>
      </c>
      <c r="Y18">
        <f>IF(OR(D18="",G18="",I18="완료",I18="보류"),"",IF(G18&lt;$H$4,E18,""))</f>
        <v/>
      </c>
      <c r="Z18">
        <f>IF(H18="","",IF(AND(H18&gt;=0,H18&lt;=7),1,""))</f>
        <v/>
      </c>
    </row>
    <row r="19" ht="20" customHeight="1">
      <c r="A19" s="16" t="n">
        <v>9</v>
      </c>
      <c r="B19" s="17" t="n">
        <v>46300</v>
      </c>
      <c r="C19" s="18" t="inlineStr">
        <is>
          <t>주간 회의</t>
        </is>
      </c>
      <c r="D19" s="18" t="inlineStr">
        <is>
          <t>고객 문의 자주 묻는 질문 정리</t>
        </is>
      </c>
      <c r="E19" s="16" t="inlineStr">
        <is>
          <t>박고객</t>
        </is>
      </c>
      <c r="F19" s="16" t="inlineStr">
        <is>
          <t>보통</t>
        </is>
      </c>
      <c r="G19" s="17" t="n">
        <v>46311</v>
      </c>
      <c r="H19" s="19">
        <f>IF(OR(G19="",I19="완료",I19="보류"),"",G19-$H$4)</f>
        <v/>
      </c>
      <c r="I19" s="16" t="inlineStr">
        <is>
          <t>시작 전</t>
        </is>
      </c>
      <c r="J19" s="17" t="n"/>
      <c r="K19" s="20">
        <f>IF(D19="","",IF(I19="완료",IF(J19="","완료",IF(AND(G19&lt;&gt;"",J19&gt;G19),"늦게 완료","제때 완료")),IF(I19="보류","보류",IF(G19="","마감 정하기",IF(G19&lt;$H$4,"지연 "&amp;($H$4-G19)&amp;"일",IF(G19-$H$4&lt;=2,"임박","진행"))))))</f>
        <v/>
      </c>
      <c r="L19" s="18" t="inlineStr"/>
      <c r="M19" s="16" t="inlineStr"/>
      <c r="X19">
        <f>IF(D19="","",E19&amp;"|"&amp;I19)</f>
        <v/>
      </c>
      <c r="Y19">
        <f>IF(OR(D19="",G19="",I19="완료",I19="보류"),"",IF(G19&lt;$H$4,E19,""))</f>
        <v/>
      </c>
      <c r="Z19">
        <f>IF(H19="","",IF(AND(H19&gt;=0,H19&lt;=7),1,""))</f>
        <v/>
      </c>
    </row>
    <row r="20" ht="20" customHeight="1">
      <c r="A20" s="16" t="n">
        <v>10</v>
      </c>
      <c r="B20" s="17" t="n"/>
      <c r="C20" s="18" t="n"/>
      <c r="D20" s="18" t="n"/>
      <c r="E20" s="16" t="n"/>
      <c r="F20" s="16" t="n"/>
      <c r="G20" s="17" t="n"/>
      <c r="H20" s="19">
        <f>IF(OR(G20="",I20="완료",I20="보류"),"",G20-$H$4)</f>
        <v/>
      </c>
      <c r="I20" s="16" t="n"/>
      <c r="J20" s="17" t="n"/>
      <c r="K20" s="20">
        <f>IF(D20="","",IF(I20="완료",IF(J20="","완료",IF(AND(G20&lt;&gt;"",J20&gt;G20),"늦게 완료","제때 완료")),IF(I20="보류","보류",IF(G20="","마감 정하기",IF(G20&lt;$H$4,"지연 "&amp;($H$4-G20)&amp;"일",IF(G20-$H$4&lt;=2,"임박","진행"))))))</f>
        <v/>
      </c>
      <c r="L20" s="18" t="n"/>
      <c r="M20" s="16" t="n"/>
      <c r="X20">
        <f>IF(D20="","",E20&amp;"|"&amp;I20)</f>
        <v/>
      </c>
      <c r="Y20">
        <f>IF(OR(D20="",G20="",I20="완료",I20="보류"),"",IF(G20&lt;$H$4,E20,""))</f>
        <v/>
      </c>
      <c r="Z20">
        <f>IF(H20="","",IF(AND(H20&gt;=0,H20&lt;=7),1,""))</f>
        <v/>
      </c>
    </row>
    <row r="21" ht="20" customHeight="1">
      <c r="A21" s="16" t="n">
        <v>11</v>
      </c>
      <c r="B21" s="17" t="n"/>
      <c r="C21" s="18" t="n"/>
      <c r="D21" s="18" t="n"/>
      <c r="E21" s="16" t="n"/>
      <c r="F21" s="16" t="n"/>
      <c r="G21" s="17" t="n"/>
      <c r="H21" s="19">
        <f>IF(OR(G21="",I21="완료",I21="보류"),"",G21-$H$4)</f>
        <v/>
      </c>
      <c r="I21" s="16" t="n"/>
      <c r="J21" s="17" t="n"/>
      <c r="K21" s="20">
        <f>IF(D21="","",IF(I21="완료",IF(J21="","완료",IF(AND(G21&lt;&gt;"",J21&gt;G21),"늦게 완료","제때 완료")),IF(I21="보류","보류",IF(G21="","마감 정하기",IF(G21&lt;$H$4,"지연 "&amp;($H$4-G21)&amp;"일",IF(G21-$H$4&lt;=2,"임박","진행"))))))</f>
        <v/>
      </c>
      <c r="L21" s="18" t="n"/>
      <c r="M21" s="16" t="n"/>
      <c r="X21">
        <f>IF(D21="","",E21&amp;"|"&amp;I21)</f>
        <v/>
      </c>
      <c r="Y21">
        <f>IF(OR(D21="",G21="",I21="완료",I21="보류"),"",IF(G21&lt;$H$4,E21,""))</f>
        <v/>
      </c>
      <c r="Z21">
        <f>IF(H21="","",IF(AND(H21&gt;=0,H21&lt;=7),1,""))</f>
        <v/>
      </c>
    </row>
    <row r="22" ht="20" customHeight="1">
      <c r="A22" s="16" t="n">
        <v>12</v>
      </c>
      <c r="B22" s="17" t="n"/>
      <c r="C22" s="18" t="n"/>
      <c r="D22" s="18" t="n"/>
      <c r="E22" s="16" t="n"/>
      <c r="F22" s="16" t="n"/>
      <c r="G22" s="17" t="n"/>
      <c r="H22" s="19">
        <f>IF(OR(G22="",I22="완료",I22="보류"),"",G22-$H$4)</f>
        <v/>
      </c>
      <c r="I22" s="16" t="n"/>
      <c r="J22" s="17" t="n"/>
      <c r="K22" s="20">
        <f>IF(D22="","",IF(I22="완료",IF(J22="","완료",IF(AND(G22&lt;&gt;"",J22&gt;G22),"늦게 완료","제때 완료")),IF(I22="보류","보류",IF(G22="","마감 정하기",IF(G22&lt;$H$4,"지연 "&amp;($H$4-G22)&amp;"일",IF(G22-$H$4&lt;=2,"임박","진행"))))))</f>
        <v/>
      </c>
      <c r="L22" s="18" t="n"/>
      <c r="M22" s="16" t="n"/>
      <c r="X22">
        <f>IF(D22="","",E22&amp;"|"&amp;I22)</f>
        <v/>
      </c>
      <c r="Y22">
        <f>IF(OR(D22="",G22="",I22="완료",I22="보류"),"",IF(G22&lt;$H$4,E22,""))</f>
        <v/>
      </c>
      <c r="Z22">
        <f>IF(H22="","",IF(AND(H22&gt;=0,H22&lt;=7),1,""))</f>
        <v/>
      </c>
    </row>
    <row r="23" ht="20" customHeight="1">
      <c r="A23" s="16" t="n">
        <v>13</v>
      </c>
      <c r="B23" s="17" t="n"/>
      <c r="C23" s="18" t="n"/>
      <c r="D23" s="18" t="n"/>
      <c r="E23" s="16" t="n"/>
      <c r="F23" s="16" t="n"/>
      <c r="G23" s="17" t="n"/>
      <c r="H23" s="19">
        <f>IF(OR(G23="",I23="완료",I23="보류"),"",G23-$H$4)</f>
        <v/>
      </c>
      <c r="I23" s="16" t="n"/>
      <c r="J23" s="17" t="n"/>
      <c r="K23" s="20">
        <f>IF(D23="","",IF(I23="완료",IF(J23="","완료",IF(AND(G23&lt;&gt;"",J23&gt;G23),"늦게 완료","제때 완료")),IF(I23="보류","보류",IF(G23="","마감 정하기",IF(G23&lt;$H$4,"지연 "&amp;($H$4-G23)&amp;"일",IF(G23-$H$4&lt;=2,"임박","진행"))))))</f>
        <v/>
      </c>
      <c r="L23" s="18" t="n"/>
      <c r="M23" s="16" t="n"/>
      <c r="X23">
        <f>IF(D23="","",E23&amp;"|"&amp;I23)</f>
        <v/>
      </c>
      <c r="Y23">
        <f>IF(OR(D23="",G23="",I23="완료",I23="보류"),"",IF(G23&lt;$H$4,E23,""))</f>
        <v/>
      </c>
      <c r="Z23">
        <f>IF(H23="","",IF(AND(H23&gt;=0,H23&lt;=7),1,""))</f>
        <v/>
      </c>
    </row>
    <row r="24" ht="20" customHeight="1">
      <c r="A24" s="16" t="n">
        <v>14</v>
      </c>
      <c r="B24" s="17" t="n"/>
      <c r="C24" s="18" t="n"/>
      <c r="D24" s="18" t="n"/>
      <c r="E24" s="16" t="n"/>
      <c r="F24" s="16" t="n"/>
      <c r="G24" s="17" t="n"/>
      <c r="H24" s="19">
        <f>IF(OR(G24="",I24="완료",I24="보류"),"",G24-$H$4)</f>
        <v/>
      </c>
      <c r="I24" s="16" t="n"/>
      <c r="J24" s="17" t="n"/>
      <c r="K24" s="20">
        <f>IF(D24="","",IF(I24="완료",IF(J24="","완료",IF(AND(G24&lt;&gt;"",J24&gt;G24),"늦게 완료","제때 완료")),IF(I24="보류","보류",IF(G24="","마감 정하기",IF(G24&lt;$H$4,"지연 "&amp;($H$4-G24)&amp;"일",IF(G24-$H$4&lt;=2,"임박","진행"))))))</f>
        <v/>
      </c>
      <c r="L24" s="18" t="n"/>
      <c r="M24" s="16" t="n"/>
      <c r="X24">
        <f>IF(D24="","",E24&amp;"|"&amp;I24)</f>
        <v/>
      </c>
      <c r="Y24">
        <f>IF(OR(D24="",G24="",I24="완료",I24="보류"),"",IF(G24&lt;$H$4,E24,""))</f>
        <v/>
      </c>
      <c r="Z24">
        <f>IF(H24="","",IF(AND(H24&gt;=0,H24&lt;=7),1,""))</f>
        <v/>
      </c>
    </row>
    <row r="25" ht="20" customHeight="1">
      <c r="A25" s="16" t="n">
        <v>15</v>
      </c>
      <c r="B25" s="17" t="n"/>
      <c r="C25" s="18" t="n"/>
      <c r="D25" s="18" t="n"/>
      <c r="E25" s="16" t="n"/>
      <c r="F25" s="16" t="n"/>
      <c r="G25" s="17" t="n"/>
      <c r="H25" s="19">
        <f>IF(OR(G25="",I25="완료",I25="보류"),"",G25-$H$4)</f>
        <v/>
      </c>
      <c r="I25" s="16" t="n"/>
      <c r="J25" s="17" t="n"/>
      <c r="K25" s="20">
        <f>IF(D25="","",IF(I25="완료",IF(J25="","완료",IF(AND(G25&lt;&gt;"",J25&gt;G25),"늦게 완료","제때 완료")),IF(I25="보류","보류",IF(G25="","마감 정하기",IF(G25&lt;$H$4,"지연 "&amp;($H$4-G25)&amp;"일",IF(G25-$H$4&lt;=2,"임박","진행"))))))</f>
        <v/>
      </c>
      <c r="L25" s="18" t="n"/>
      <c r="M25" s="16" t="n"/>
      <c r="X25">
        <f>IF(D25="","",E25&amp;"|"&amp;I25)</f>
        <v/>
      </c>
      <c r="Y25">
        <f>IF(OR(D25="",G25="",I25="완료",I25="보류"),"",IF(G25&lt;$H$4,E25,""))</f>
        <v/>
      </c>
      <c r="Z25">
        <f>IF(H25="","",IF(AND(H25&gt;=0,H25&lt;=7),1,""))</f>
        <v/>
      </c>
    </row>
    <row r="26" ht="20" customHeight="1">
      <c r="A26" s="16" t="n">
        <v>16</v>
      </c>
      <c r="B26" s="17" t="n"/>
      <c r="C26" s="18" t="n"/>
      <c r="D26" s="18" t="n"/>
      <c r="E26" s="16" t="n"/>
      <c r="F26" s="16" t="n"/>
      <c r="G26" s="17" t="n"/>
      <c r="H26" s="19">
        <f>IF(OR(G26="",I26="완료",I26="보류"),"",G26-$H$4)</f>
        <v/>
      </c>
      <c r="I26" s="16" t="n"/>
      <c r="J26" s="17" t="n"/>
      <c r="K26" s="20">
        <f>IF(D26="","",IF(I26="완료",IF(J26="","완료",IF(AND(G26&lt;&gt;"",J26&gt;G26),"늦게 완료","제때 완료")),IF(I26="보류","보류",IF(G26="","마감 정하기",IF(G26&lt;$H$4,"지연 "&amp;($H$4-G26)&amp;"일",IF(G26-$H$4&lt;=2,"임박","진행"))))))</f>
        <v/>
      </c>
      <c r="L26" s="18" t="n"/>
      <c r="M26" s="16" t="n"/>
      <c r="X26">
        <f>IF(D26="","",E26&amp;"|"&amp;I26)</f>
        <v/>
      </c>
      <c r="Y26">
        <f>IF(OR(D26="",G26="",I26="완료",I26="보류"),"",IF(G26&lt;$H$4,E26,""))</f>
        <v/>
      </c>
      <c r="Z26">
        <f>IF(H26="","",IF(AND(H26&gt;=0,H26&lt;=7),1,""))</f>
        <v/>
      </c>
    </row>
    <row r="27" ht="20" customHeight="1">
      <c r="A27" s="16" t="n">
        <v>17</v>
      </c>
      <c r="B27" s="17" t="n"/>
      <c r="C27" s="18" t="n"/>
      <c r="D27" s="18" t="n"/>
      <c r="E27" s="16" t="n"/>
      <c r="F27" s="16" t="n"/>
      <c r="G27" s="17" t="n"/>
      <c r="H27" s="19">
        <f>IF(OR(G27="",I27="완료",I27="보류"),"",G27-$H$4)</f>
        <v/>
      </c>
      <c r="I27" s="16" t="n"/>
      <c r="J27" s="17" t="n"/>
      <c r="K27" s="20">
        <f>IF(D27="","",IF(I27="완료",IF(J27="","완료",IF(AND(G27&lt;&gt;"",J27&gt;G27),"늦게 완료","제때 완료")),IF(I27="보류","보류",IF(G27="","마감 정하기",IF(G27&lt;$H$4,"지연 "&amp;($H$4-G27)&amp;"일",IF(G27-$H$4&lt;=2,"임박","진행"))))))</f>
        <v/>
      </c>
      <c r="L27" s="18" t="n"/>
      <c r="M27" s="16" t="n"/>
      <c r="X27">
        <f>IF(D27="","",E27&amp;"|"&amp;I27)</f>
        <v/>
      </c>
      <c r="Y27">
        <f>IF(OR(D27="",G27="",I27="완료",I27="보류"),"",IF(G27&lt;$H$4,E27,""))</f>
        <v/>
      </c>
      <c r="Z27">
        <f>IF(H27="","",IF(AND(H27&gt;=0,H27&lt;=7),1,""))</f>
        <v/>
      </c>
    </row>
    <row r="28" ht="20" customHeight="1">
      <c r="A28" s="16" t="n">
        <v>18</v>
      </c>
      <c r="B28" s="17" t="n"/>
      <c r="C28" s="18" t="n"/>
      <c r="D28" s="18" t="n"/>
      <c r="E28" s="16" t="n"/>
      <c r="F28" s="16" t="n"/>
      <c r="G28" s="17" t="n"/>
      <c r="H28" s="19">
        <f>IF(OR(G28="",I28="완료",I28="보류"),"",G28-$H$4)</f>
        <v/>
      </c>
      <c r="I28" s="16" t="n"/>
      <c r="J28" s="17" t="n"/>
      <c r="K28" s="20">
        <f>IF(D28="","",IF(I28="완료",IF(J28="","완료",IF(AND(G28&lt;&gt;"",J28&gt;G28),"늦게 완료","제때 완료")),IF(I28="보류","보류",IF(G28="","마감 정하기",IF(G28&lt;$H$4,"지연 "&amp;($H$4-G28)&amp;"일",IF(G28-$H$4&lt;=2,"임박","진행"))))))</f>
        <v/>
      </c>
      <c r="L28" s="18" t="n"/>
      <c r="M28" s="16" t="n"/>
      <c r="X28">
        <f>IF(D28="","",E28&amp;"|"&amp;I28)</f>
        <v/>
      </c>
      <c r="Y28">
        <f>IF(OR(D28="",G28="",I28="완료",I28="보류"),"",IF(G28&lt;$H$4,E28,""))</f>
        <v/>
      </c>
      <c r="Z28">
        <f>IF(H28="","",IF(AND(H28&gt;=0,H28&lt;=7),1,""))</f>
        <v/>
      </c>
    </row>
    <row r="29" ht="20" customHeight="1">
      <c r="A29" s="16" t="n">
        <v>19</v>
      </c>
      <c r="B29" s="17" t="n"/>
      <c r="C29" s="18" t="n"/>
      <c r="D29" s="18" t="n"/>
      <c r="E29" s="16" t="n"/>
      <c r="F29" s="16" t="n"/>
      <c r="G29" s="17" t="n"/>
      <c r="H29" s="19">
        <f>IF(OR(G29="",I29="완료",I29="보류"),"",G29-$H$4)</f>
        <v/>
      </c>
      <c r="I29" s="16" t="n"/>
      <c r="J29" s="17" t="n"/>
      <c r="K29" s="20">
        <f>IF(D29="","",IF(I29="완료",IF(J29="","완료",IF(AND(G29&lt;&gt;"",J29&gt;G29),"늦게 완료","제때 완료")),IF(I29="보류","보류",IF(G29="","마감 정하기",IF(G29&lt;$H$4,"지연 "&amp;($H$4-G29)&amp;"일",IF(G29-$H$4&lt;=2,"임박","진행"))))))</f>
        <v/>
      </c>
      <c r="L29" s="18" t="n"/>
      <c r="M29" s="16" t="n"/>
      <c r="X29">
        <f>IF(D29="","",E29&amp;"|"&amp;I29)</f>
        <v/>
      </c>
      <c r="Y29">
        <f>IF(OR(D29="",G29="",I29="완료",I29="보류"),"",IF(G29&lt;$H$4,E29,""))</f>
        <v/>
      </c>
      <c r="Z29">
        <f>IF(H29="","",IF(AND(H29&gt;=0,H29&lt;=7),1,""))</f>
        <v/>
      </c>
    </row>
    <row r="30" ht="20" customHeight="1">
      <c r="A30" s="16" t="n">
        <v>20</v>
      </c>
      <c r="B30" s="17" t="n"/>
      <c r="C30" s="18" t="n"/>
      <c r="D30" s="18" t="n"/>
      <c r="E30" s="16" t="n"/>
      <c r="F30" s="16" t="n"/>
      <c r="G30" s="17" t="n"/>
      <c r="H30" s="19">
        <f>IF(OR(G30="",I30="완료",I30="보류"),"",G30-$H$4)</f>
        <v/>
      </c>
      <c r="I30" s="16" t="n"/>
      <c r="J30" s="17" t="n"/>
      <c r="K30" s="20">
        <f>IF(D30="","",IF(I30="완료",IF(J30="","완료",IF(AND(G30&lt;&gt;"",J30&gt;G30),"늦게 완료","제때 완료")),IF(I30="보류","보류",IF(G30="","마감 정하기",IF(G30&lt;$H$4,"지연 "&amp;($H$4-G30)&amp;"일",IF(G30-$H$4&lt;=2,"임박","진행"))))))</f>
        <v/>
      </c>
      <c r="L30" s="18" t="n"/>
      <c r="M30" s="16" t="n"/>
      <c r="X30">
        <f>IF(D30="","",E30&amp;"|"&amp;I30)</f>
        <v/>
      </c>
      <c r="Y30">
        <f>IF(OR(D30="",G30="",I30="완료",I30="보류"),"",IF(G30&lt;$H$4,E30,""))</f>
        <v/>
      </c>
      <c r="Z30">
        <f>IF(H30="","",IF(AND(H30&gt;=0,H30&lt;=7),1,""))</f>
        <v/>
      </c>
    </row>
    <row r="32" ht="22" customHeight="1">
      <c r="A32" s="14" t="inlineStr">
        <is>
          <t>② 담당자별 현황   ·   이름을 위 '담당' 칸과 똑같이 적으면 자동 집계</t>
        </is>
      </c>
    </row>
    <row r="33" ht="30" customHeight="1">
      <c r="A33" s="21" t="inlineStr">
        <is>
          <t>담당자</t>
        </is>
      </c>
      <c r="B33" s="22" t="n"/>
      <c r="C33" s="21" t="inlineStr">
        <is>
          <t>맡은 일</t>
        </is>
      </c>
      <c r="D33" s="21" t="inlineStr">
        <is>
          <t>완료</t>
        </is>
      </c>
      <c r="E33" s="21" t="inlineStr">
        <is>
          <t>진행 중</t>
        </is>
      </c>
      <c r="F33" s="21" t="inlineStr">
        <is>
          <t>지연</t>
        </is>
      </c>
      <c r="G33" s="21" t="inlineStr">
        <is>
          <t>완료율</t>
        </is>
      </c>
      <c r="H33" s="22" t="n"/>
      <c r="I33" s="21" t="inlineStr">
        <is>
          <t>도움이 필요한 일 · 메모</t>
        </is>
      </c>
      <c r="J33" s="22" t="n"/>
      <c r="K33" s="22" t="n"/>
      <c r="L33" s="22" t="n"/>
      <c r="M33" s="22" t="n"/>
    </row>
    <row r="34" ht="20" customHeight="1">
      <c r="A34" s="5" t="inlineStr">
        <is>
          <t>김대표</t>
        </is>
      </c>
      <c r="B34" s="6" t="n"/>
      <c r="C34" s="23">
        <f>IF(A34="","",COUNTIF($E$11:$E$30,A34))</f>
        <v/>
      </c>
      <c r="D34" s="23">
        <f>IF(A34="","",COUNTIF($X$11:$X$30,A34&amp;"|완료"))</f>
        <v/>
      </c>
      <c r="E34" s="23">
        <f>IF(A34="","",COUNTIF($X$11:$X$30,A34&amp;"|진행 중")+COUNTIF($X$11:$X$30,A34&amp;"|시작 전"))</f>
        <v/>
      </c>
      <c r="F34" s="23">
        <f>IF(A34="","",COUNTIF($Y$11:$Y$30,A34))</f>
        <v/>
      </c>
      <c r="G34" s="24">
        <f>IF(A34="","",IFERROR(D34/(C34-COUNTIF($X$11:$X$30,A34&amp;"|보류")),""))</f>
        <v/>
      </c>
      <c r="H34" s="8" t="n"/>
      <c r="I34" s="25" t="n"/>
      <c r="J34" s="6" t="n"/>
      <c r="K34" s="6" t="n"/>
      <c r="L34" s="6" t="n"/>
      <c r="M34" s="6" t="n"/>
    </row>
    <row r="35" ht="20" customHeight="1">
      <c r="A35" s="5" t="inlineStr">
        <is>
          <t>김디자</t>
        </is>
      </c>
      <c r="B35" s="6" t="n"/>
      <c r="C35" s="23">
        <f>IF(A35="","",COUNTIF($E$11:$E$30,A35))</f>
        <v/>
      </c>
      <c r="D35" s="23">
        <f>IF(A35="","",COUNTIF($X$11:$X$30,A35&amp;"|완료"))</f>
        <v/>
      </c>
      <c r="E35" s="23">
        <f>IF(A35="","",COUNTIF($X$11:$X$30,A35&amp;"|진행 중")+COUNTIF($X$11:$X$30,A35&amp;"|시작 전"))</f>
        <v/>
      </c>
      <c r="F35" s="23">
        <f>IF(A35="","",COUNTIF($Y$11:$Y$30,A35))</f>
        <v/>
      </c>
      <c r="G35" s="24">
        <f>IF(A35="","",IFERROR(D35/(C35-COUNTIF($X$11:$X$30,A35&amp;"|보류")),""))</f>
        <v/>
      </c>
      <c r="H35" s="8" t="n"/>
      <c r="I35" s="25" t="n"/>
      <c r="J35" s="6" t="n"/>
      <c r="K35" s="6" t="n"/>
      <c r="L35" s="6" t="n"/>
      <c r="M35" s="6" t="n"/>
    </row>
    <row r="36" ht="20" customHeight="1">
      <c r="A36" s="5" t="inlineStr">
        <is>
          <t>이운영</t>
        </is>
      </c>
      <c r="B36" s="6" t="n"/>
      <c r="C36" s="23">
        <f>IF(A36="","",COUNTIF($E$11:$E$30,A36))</f>
        <v/>
      </c>
      <c r="D36" s="23">
        <f>IF(A36="","",COUNTIF($X$11:$X$30,A36&amp;"|완료"))</f>
        <v/>
      </c>
      <c r="E36" s="23">
        <f>IF(A36="","",COUNTIF($X$11:$X$30,A36&amp;"|진행 중")+COUNTIF($X$11:$X$30,A36&amp;"|시작 전"))</f>
        <v/>
      </c>
      <c r="F36" s="23">
        <f>IF(A36="","",COUNTIF($Y$11:$Y$30,A36))</f>
        <v/>
      </c>
      <c r="G36" s="24">
        <f>IF(A36="","",IFERROR(D36/(C36-COUNTIF($X$11:$X$30,A36&amp;"|보류")),""))</f>
        <v/>
      </c>
      <c r="H36" s="8" t="n"/>
      <c r="I36" s="25" t="n"/>
      <c r="J36" s="6" t="n"/>
      <c r="K36" s="6" t="n"/>
      <c r="L36" s="6" t="n"/>
      <c r="M36" s="6" t="n"/>
    </row>
    <row r="37" ht="20" customHeight="1">
      <c r="A37" s="5" t="inlineStr">
        <is>
          <t>박고객</t>
        </is>
      </c>
      <c r="B37" s="6" t="n"/>
      <c r="C37" s="23">
        <f>IF(A37="","",COUNTIF($E$11:$E$30,A37))</f>
        <v/>
      </c>
      <c r="D37" s="23">
        <f>IF(A37="","",COUNTIF($X$11:$X$30,A37&amp;"|완료"))</f>
        <v/>
      </c>
      <c r="E37" s="23">
        <f>IF(A37="","",COUNTIF($X$11:$X$30,A37&amp;"|진행 중")+COUNTIF($X$11:$X$30,A37&amp;"|시작 전"))</f>
        <v/>
      </c>
      <c r="F37" s="23">
        <f>IF(A37="","",COUNTIF($Y$11:$Y$30,A37))</f>
        <v/>
      </c>
      <c r="G37" s="24">
        <f>IF(A37="","",IFERROR(D37/(C37-COUNTIF($X$11:$X$30,A37&amp;"|보류")),""))</f>
        <v/>
      </c>
      <c r="H37" s="8" t="n"/>
      <c r="I37" s="25" t="inlineStr">
        <is>
          <t>리뷰 답글 템플릿 필요</t>
        </is>
      </c>
      <c r="J37" s="6" t="n"/>
      <c r="K37" s="6" t="n"/>
      <c r="L37" s="6" t="n"/>
      <c r="M37" s="6" t="n"/>
    </row>
    <row r="38" ht="20" customHeight="1">
      <c r="A38" s="5" t="n"/>
      <c r="B38" s="6" t="n"/>
      <c r="C38" s="23">
        <f>IF(A38="","",COUNTIF($E$11:$E$30,A38))</f>
        <v/>
      </c>
      <c r="D38" s="23">
        <f>IF(A38="","",COUNTIF($X$11:$X$30,A38&amp;"|완료"))</f>
        <v/>
      </c>
      <c r="E38" s="23">
        <f>IF(A38="","",COUNTIF($X$11:$X$30,A38&amp;"|진행 중")+COUNTIF($X$11:$X$30,A38&amp;"|시작 전"))</f>
        <v/>
      </c>
      <c r="F38" s="23">
        <f>IF(A38="","",COUNTIF($Y$11:$Y$30,A38))</f>
        <v/>
      </c>
      <c r="G38" s="24">
        <f>IF(A38="","",IFERROR(D38/(C38-COUNTIF($X$11:$X$30,A38&amp;"|보류")),""))</f>
        <v/>
      </c>
      <c r="H38" s="8" t="n"/>
      <c r="I38" s="25" t="n"/>
      <c r="J38" s="6" t="n"/>
      <c r="K38" s="6" t="n"/>
      <c r="L38" s="6" t="n"/>
      <c r="M38" s="6" t="n"/>
    </row>
    <row r="39" ht="20" customHeight="1">
      <c r="A39" s="5" t="n"/>
      <c r="B39" s="6" t="n"/>
      <c r="C39" s="23">
        <f>IF(A39="","",COUNTIF($E$11:$E$30,A39))</f>
        <v/>
      </c>
      <c r="D39" s="23">
        <f>IF(A39="","",COUNTIF($X$11:$X$30,A39&amp;"|완료"))</f>
        <v/>
      </c>
      <c r="E39" s="23">
        <f>IF(A39="","",COUNTIF($X$11:$X$30,A39&amp;"|진행 중")+COUNTIF($X$11:$X$30,A39&amp;"|시작 전"))</f>
        <v/>
      </c>
      <c r="F39" s="23">
        <f>IF(A39="","",COUNTIF($Y$11:$Y$30,A39))</f>
        <v/>
      </c>
      <c r="G39" s="24">
        <f>IF(A39="","",IFERROR(D39/(C39-COUNTIF($X$11:$X$30,A39&amp;"|보류")),""))</f>
        <v/>
      </c>
      <c r="H39" s="8" t="n"/>
      <c r="I39" s="25" t="n"/>
      <c r="J39" s="6" t="n"/>
      <c r="K39" s="6" t="n"/>
      <c r="L39" s="6" t="n"/>
      <c r="M39" s="6" t="n"/>
    </row>
    <row r="41">
      <c r="A41" s="26" t="inlineStr">
        <is>
          <t>쓰는 법</t>
        </is>
      </c>
    </row>
    <row r="42">
      <c r="A42" s="27" t="inlineStr">
        <is>
          <t>1. 회의가 끝나기 전에 정한 일을 바로 적고, 일마다 담당 한 명과 마감 하나를 정해요.</t>
        </is>
      </c>
    </row>
    <row r="43">
      <c r="A43" s="27" t="inlineStr">
        <is>
          <t>2. 상태만 바꾸면 '자동 표시'가 지연 ○일(빨강)·임박(노랑)·제때 완료(초록)로 바뀌어요. 완료하면 완료일도 적어요.</t>
        </is>
      </c>
    </row>
    <row r="44">
      <c r="A44" s="27" t="inlineStr">
        <is>
          <t>3. 다음 회의는 이 표부터: 지연과 임박을 먼저 보고, ② 담당자별 현황으로 일이 한 사람에게 몰렸는지 확인해요.</t>
        </is>
      </c>
    </row>
    <row r="45">
      <c r="A45" s="27" t="inlineStr">
        <is>
          <t>4. 결과물(문서·링크)은 '결과 · 링크' 칸에 남겨 두면 나중에 찾기 쉬워요.</t>
        </is>
      </c>
    </row>
  </sheetData>
  <mergeCells count="44">
    <mergeCell ref="I6:J6"/>
    <mergeCell ref="A32:M32"/>
    <mergeCell ref="A36:B36"/>
    <mergeCell ref="G36:H36"/>
    <mergeCell ref="I36:M36"/>
    <mergeCell ref="H4:I4"/>
    <mergeCell ref="A43:M43"/>
    <mergeCell ref="G39:H39"/>
    <mergeCell ref="E4:F4"/>
    <mergeCell ref="A44:M44"/>
    <mergeCell ref="G7:H7"/>
    <mergeCell ref="G38:H38"/>
    <mergeCell ref="I7:J7"/>
    <mergeCell ref="A9:M9"/>
    <mergeCell ref="A37:B37"/>
    <mergeCell ref="G37:H37"/>
    <mergeCell ref="G6:H6"/>
    <mergeCell ref="I37:M37"/>
    <mergeCell ref="K7:M7"/>
    <mergeCell ref="G34:H34"/>
    <mergeCell ref="E6:F6"/>
    <mergeCell ref="A1:M1"/>
    <mergeCell ref="A45:M45"/>
    <mergeCell ref="K6:M6"/>
    <mergeCell ref="A33:B33"/>
    <mergeCell ref="G33:H33"/>
    <mergeCell ref="D6"/>
    <mergeCell ref="A42:M42"/>
    <mergeCell ref="I33:M33"/>
    <mergeCell ref="I39:M39"/>
    <mergeCell ref="A35:B35"/>
    <mergeCell ref="G35:H35"/>
    <mergeCell ref="I35:M35"/>
    <mergeCell ref="A38:B38"/>
    <mergeCell ref="E7:F7"/>
    <mergeCell ref="I38:M38"/>
    <mergeCell ref="D7"/>
    <mergeCell ref="A6:C6"/>
    <mergeCell ref="A7:C7"/>
    <mergeCell ref="A2:M2"/>
    <mergeCell ref="B4:C4"/>
    <mergeCell ref="A39:B39"/>
    <mergeCell ref="A34:B34"/>
    <mergeCell ref="I34:M34"/>
  </mergeCells>
  <conditionalFormatting sqref="K11:K30">
    <cfRule type="expression" priority="1" dxfId="0">
      <formula>$Y11&lt;&gt;""</formula>
    </cfRule>
    <cfRule type="expression" priority="2" dxfId="1">
      <formula>OR($K11="임박",$K11="마감 정하기")</formula>
    </cfRule>
    <cfRule type="expression" priority="3" dxfId="2">
      <formula>OR($K11="제때 완료",$K11="완료")</formula>
    </cfRule>
    <cfRule type="expression" priority="4" dxfId="3">
      <formula>$K11="늦게 완료"</formula>
    </cfRule>
  </conditionalFormatting>
  <conditionalFormatting sqref="F11:F30">
    <cfRule type="expression" priority="5" dxfId="4">
      <formula>$F11="높음"</formula>
    </cfRule>
  </conditionalFormatting>
  <conditionalFormatting sqref="B11:M30">
    <cfRule type="expression" priority="6" dxfId="5">
      <formula>OR($I11="완료",$I11="보류")</formula>
    </cfRule>
  </conditionalFormatting>
  <conditionalFormatting sqref="F34:F39">
    <cfRule type="expression" priority="7" dxfId="0">
      <formula>AND($A34&lt;&gt;"",$F34&gt;0)</formula>
    </cfRule>
  </conditionalFormatting>
  <dataValidations count="3">
    <dataValidation sqref="F11:F30" showDropDown="0" showInputMessage="0" showErrorMessage="0" allowBlank="1" type="list">
      <formula1>"높음,보통,낮음"</formula1>
    </dataValidation>
    <dataValidation sqref="I11:I30" showDropDown="0" showInputMessage="0" showErrorMessage="0" allowBlank="1" type="list">
      <formula1>"시작 전,진행 중,완료,보류"</formula1>
    </dataValidation>
    <dataValidation sqref="M11:M30" showDropDown="0" showInputMessage="1" showErrorMessage="0" allowBlank="1" prompt="다음 회의에서 결과를 공유할 일" type="list">
      <formula1>"○"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