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재 마감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'시재 마감'!$A$1:$H$55</definedName>
    <definedName name="_xlnm.Print_Area" localSheetId="1">'작성 예시'!$A$1:$H$55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&quot;원&quot;"/>
    <numFmt numFmtId="166" formatCode="#,##0&quot;장&quot;"/>
    <numFmt numFmtId="167" formatCode="#,##0&quot;개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b val="1"/>
      <sz val="10"/>
    </font>
    <font>
      <name val="맑은 고딕"/>
      <b val="1"/>
      <color rgb="001F2A1F"/>
      <sz val="9"/>
    </font>
    <font>
      <name val="맑은 고딕"/>
      <b val="1"/>
      <color rgb="001F2A1F"/>
      <sz val="12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0" fillId="2" borderId="2" pivotButton="0" quotePrefix="0" xfId="0"/>
    <xf numFmtId="165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7" fillId="2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3" fontId="3" fillId="4" borderId="2" applyAlignment="1" pivotButton="0" quotePrefix="0" xfId="0">
      <alignment horizontal="right" vertical="center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165" fontId="3" fillId="2" borderId="2" applyAlignment="1" pivotButton="0" quotePrefix="0" xfId="0">
      <alignment horizontal="center" vertical="center" wrapText="1"/>
    </xf>
    <xf numFmtId="166" fontId="4" fillId="0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167" fontId="4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3" fontId="9" fillId="4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1E7B3A"/>
      </font>
      <fill>
        <patternFill patternType="solid">
          <fgColor rgb="00E3F2E7"/>
          <bgColor rgb="00E3F2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11" customWidth="1" min="4" max="4"/>
    <col width="12" customWidth="1" min="5" max="5"/>
    <col width="11" customWidth="1" min="6" max="6"/>
    <col width="12" customWidth="1" min="7" max="7"/>
    <col width="12" customWidth="1" min="8" max="8"/>
  </cols>
  <sheetData>
    <row r="1" ht="34" customHeight="1">
      <c r="A1" s="1" t="inlineStr">
        <is>
          <t>일일 시재 마감표</t>
        </is>
      </c>
    </row>
    <row r="2">
      <c r="A2" s="2" t="inlineStr">
        <is>
          <t>권종별 지폐·동전 개수만 세어 넣으면 실제 현금과 '남아야 할 현금'의 차이가 자동으로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날짜</t>
        </is>
      </c>
      <c r="B4" s="5" t="n"/>
      <c r="C4" s="6" t="n"/>
      <c r="D4" s="4" t="inlineStr">
        <is>
          <t>매장</t>
        </is>
      </c>
      <c r="E4" s="7" t="n"/>
      <c r="F4" s="6" t="n"/>
      <c r="G4" s="4" t="inlineStr">
        <is>
          <t>마감 담당</t>
        </is>
      </c>
      <c r="H4" s="7" t="n"/>
    </row>
    <row r="6" ht="22" customHeight="1">
      <c r="A6" s="8" t="inlineStr">
        <is>
          <t>① 영업 시작 현금 (준비금)</t>
        </is>
      </c>
    </row>
    <row r="7" ht="24" customHeight="1">
      <c r="A7" s="4" t="inlineStr">
        <is>
          <t>영업 시작 때 금고·포스 서랍에 있던 현금</t>
        </is>
      </c>
      <c r="B7" s="9" t="n"/>
      <c r="C7" s="9" t="n"/>
      <c r="D7" s="10" t="n"/>
      <c r="E7" s="6" t="n"/>
      <c r="F7" s="11" t="inlineStr">
        <is>
          <t>← 어제 마감 때 남긴 준비금</t>
        </is>
      </c>
    </row>
    <row r="9" ht="22" customHeight="1">
      <c r="A9" s="8" t="inlineStr">
        <is>
          <t>② 오늘 매출 (결제 수단별) — 왼쪽은 실제 집계, 오른쪽은 포스(POS) 기록</t>
        </is>
      </c>
    </row>
    <row r="10" ht="30" customHeight="1">
      <c r="A10" s="12" t="inlineStr">
        <is>
          <t>결제 수단</t>
        </is>
      </c>
      <c r="B10" s="13" t="n"/>
      <c r="C10" s="12" t="inlineStr">
        <is>
          <t>건수</t>
        </is>
      </c>
      <c r="D10" s="12" t="inlineStr">
        <is>
          <t>실제 금액</t>
        </is>
      </c>
      <c r="E10" s="13" t="n"/>
      <c r="F10" s="12" t="inlineStr">
        <is>
          <t>포스 기록 금액</t>
        </is>
      </c>
      <c r="G10" s="13" t="n"/>
      <c r="H10" s="12" t="inlineStr">
        <is>
          <t>차이</t>
        </is>
      </c>
    </row>
    <row r="11" ht="20" customHeight="1">
      <c r="A11" s="14" t="inlineStr">
        <is>
          <t>카드</t>
        </is>
      </c>
      <c r="B11" s="9" t="n"/>
      <c r="C11" s="15" t="n"/>
      <c r="D11" s="16" t="n"/>
      <c r="E11" s="6" t="n"/>
      <c r="F11" s="16" t="n"/>
      <c r="G11" s="6" t="n"/>
      <c r="H11" s="17">
        <f>IF(OR(D11="",F11=""),"",D11-F11)</f>
        <v/>
      </c>
    </row>
    <row r="12" ht="20" customHeight="1">
      <c r="A12" s="14" t="inlineStr">
        <is>
          <t>현금</t>
        </is>
      </c>
      <c r="B12" s="9" t="n"/>
      <c r="C12" s="15" t="n"/>
      <c r="D12" s="16" t="n"/>
      <c r="E12" s="6" t="n"/>
      <c r="F12" s="16" t="n"/>
      <c r="G12" s="6" t="n"/>
      <c r="H12" s="17">
        <f>IF(OR(D12="",F12=""),"",D12-F12)</f>
        <v/>
      </c>
    </row>
    <row r="13" ht="20" customHeight="1">
      <c r="A13" s="14" t="inlineStr">
        <is>
          <t>계좌이체</t>
        </is>
      </c>
      <c r="B13" s="9" t="n"/>
      <c r="C13" s="15" t="n"/>
      <c r="D13" s="16" t="n"/>
      <c r="E13" s="6" t="n"/>
      <c r="F13" s="16" t="n"/>
      <c r="G13" s="6" t="n"/>
      <c r="H13" s="17">
        <f>IF(OR(D13="",F13=""),"",D13-F13)</f>
        <v/>
      </c>
    </row>
    <row r="14" ht="20" customHeight="1">
      <c r="A14" s="14" t="inlineStr">
        <is>
          <t>간편결제(페이)</t>
        </is>
      </c>
      <c r="B14" s="9" t="n"/>
      <c r="C14" s="15" t="n"/>
      <c r="D14" s="16" t="n"/>
      <c r="E14" s="6" t="n"/>
      <c r="F14" s="16" t="n"/>
      <c r="G14" s="6" t="n"/>
      <c r="H14" s="17">
        <f>IF(OR(D14="",F14=""),"",D14-F14)</f>
        <v/>
      </c>
    </row>
    <row r="15" ht="20" customHeight="1">
      <c r="A15" s="14" t="inlineStr">
        <is>
          <t>상품권·포인트</t>
        </is>
      </c>
      <c r="B15" s="9" t="n"/>
      <c r="C15" s="15" t="n"/>
      <c r="D15" s="16" t="n"/>
      <c r="E15" s="6" t="n"/>
      <c r="F15" s="16" t="n"/>
      <c r="G15" s="6" t="n"/>
      <c r="H15" s="17">
        <f>IF(OR(D15="",F15=""),"",D15-F15)</f>
        <v/>
      </c>
    </row>
    <row r="16" ht="20" customHeight="1">
      <c r="A16" s="14" t="inlineStr">
        <is>
          <t>배달앱·기타</t>
        </is>
      </c>
      <c r="B16" s="9" t="n"/>
      <c r="C16" s="15" t="n"/>
      <c r="D16" s="16" t="n"/>
      <c r="E16" s="6" t="n"/>
      <c r="F16" s="16" t="n"/>
      <c r="G16" s="6" t="n"/>
      <c r="H16" s="17">
        <f>IF(OR(D16="",F16=""),"",D16-F16)</f>
        <v/>
      </c>
    </row>
    <row r="17" ht="22" customHeight="1">
      <c r="A17" s="4" t="inlineStr">
        <is>
          <t>매출 합계</t>
        </is>
      </c>
      <c r="B17" s="9" t="n"/>
      <c r="C17" s="18">
        <f>IF(COUNT(C11:C16)=0,"",SUM(C11:C16))</f>
        <v/>
      </c>
      <c r="D17" s="19">
        <f>IF(COUNT(D11:D16)=0,"",SUM(D11:D16))</f>
        <v/>
      </c>
      <c r="E17" s="20" t="n"/>
      <c r="F17" s="19">
        <f>IF(COUNT(F11:F16)=0,"",SUM(F11:F16))</f>
        <v/>
      </c>
      <c r="G17" s="20" t="n"/>
      <c r="H17" s="19">
        <f>IF(OR(D17="",F17=""),"",D17-F17)</f>
        <v/>
      </c>
    </row>
    <row r="19" ht="22" customHeight="1">
      <c r="A19" s="8" t="inlineStr">
        <is>
          <t>③ 현금 지출 · 입출금 (현금이 서랍에서 나가거나 들어온 것)</t>
        </is>
      </c>
    </row>
    <row r="20" ht="30" customHeight="1">
      <c r="A20" s="12" t="inlineStr">
        <is>
          <t>내용</t>
        </is>
      </c>
      <c r="B20" s="13" t="n"/>
      <c r="C20" s="13" t="n"/>
      <c r="D20" s="13" t="n"/>
      <c r="E20" s="12" t="inlineStr">
        <is>
          <t>구분</t>
        </is>
      </c>
      <c r="F20" s="13" t="n"/>
      <c r="G20" s="12" t="inlineStr">
        <is>
          <t>금액</t>
        </is>
      </c>
      <c r="H20" s="13" t="n"/>
    </row>
    <row r="21" ht="20" customHeight="1">
      <c r="A21" s="21" t="n"/>
      <c r="B21" s="6" t="n"/>
      <c r="C21" s="6" t="n"/>
      <c r="D21" s="6" t="n"/>
      <c r="E21" s="7" t="n"/>
      <c r="F21" s="6" t="n"/>
      <c r="G21" s="16" t="n"/>
      <c r="H21" s="6" t="n"/>
    </row>
    <row r="22" ht="20" customHeight="1">
      <c r="A22" s="21" t="n"/>
      <c r="B22" s="6" t="n"/>
      <c r="C22" s="6" t="n"/>
      <c r="D22" s="6" t="n"/>
      <c r="E22" s="7" t="n"/>
      <c r="F22" s="6" t="n"/>
      <c r="G22" s="16" t="n"/>
      <c r="H22" s="6" t="n"/>
    </row>
    <row r="23" ht="20" customHeight="1">
      <c r="A23" s="21" t="n"/>
      <c r="B23" s="6" t="n"/>
      <c r="C23" s="6" t="n"/>
      <c r="D23" s="6" t="n"/>
      <c r="E23" s="7" t="n"/>
      <c r="F23" s="6" t="n"/>
      <c r="G23" s="16" t="n"/>
      <c r="H23" s="6" t="n"/>
    </row>
    <row r="24" ht="20" customHeight="1">
      <c r="A24" s="21" t="n"/>
      <c r="B24" s="6" t="n"/>
      <c r="C24" s="6" t="n"/>
      <c r="D24" s="6" t="n"/>
      <c r="E24" s="7" t="n"/>
      <c r="F24" s="6" t="n"/>
      <c r="G24" s="16" t="n"/>
      <c r="H24" s="6" t="n"/>
    </row>
    <row r="25" ht="20" customHeight="1">
      <c r="A25" s="21" t="n"/>
      <c r="B25" s="6" t="n"/>
      <c r="C25" s="6" t="n"/>
      <c r="D25" s="6" t="n"/>
      <c r="E25" s="7" t="n"/>
      <c r="F25" s="6" t="n"/>
      <c r="G25" s="16" t="n"/>
      <c r="H25" s="6" t="n"/>
    </row>
    <row r="26">
      <c r="A26" s="22" t="inlineStr">
        <is>
          <t>현금 지출</t>
        </is>
      </c>
      <c r="B26" s="9" t="n"/>
      <c r="C26" s="22" t="inlineStr">
        <is>
          <t>은행 입금</t>
        </is>
      </c>
      <c r="D26" s="9" t="n"/>
      <c r="E26" s="22" t="inlineStr">
        <is>
          <t>사장 인출</t>
        </is>
      </c>
      <c r="F26" s="9" t="n"/>
      <c r="G26" s="22" t="inlineStr">
        <is>
          <t>거스름돈 보충</t>
        </is>
      </c>
      <c r="H26" s="9" t="n"/>
    </row>
    <row r="27" ht="22" customHeight="1">
      <c r="A27" s="18">
        <f>IF(COUNT($G$21:$G$25)=0,"",SUMIF($E$21:$E$25,"현금 지출",$G$21:$G$25))</f>
        <v/>
      </c>
      <c r="B27" s="20" t="n"/>
      <c r="C27" s="18">
        <f>IF(COUNT($G$21:$G$25)=0,"",SUMIF($E$21:$E$25,"은행 입금",$G$21:$G$25))</f>
        <v/>
      </c>
      <c r="D27" s="20" t="n"/>
      <c r="E27" s="18">
        <f>IF(COUNT($G$21:$G$25)=0,"",SUMIF($E$21:$E$25,"사장 인출",$G$21:$G$25))</f>
        <v/>
      </c>
      <c r="F27" s="20" t="n"/>
      <c r="G27" s="18">
        <f>IF(COUNT($G$21:$G$25)=0,"",SUMIF($E$21:$E$25,"거스름돈 보충",$G$21:$G$25))</f>
        <v/>
      </c>
      <c r="H27" s="20" t="n"/>
    </row>
    <row r="29" ht="22" customHeight="1">
      <c r="A29" s="8" t="inlineStr">
        <is>
          <t>④ 권종별 실제 현금 세기  →  차이 확인</t>
        </is>
      </c>
    </row>
    <row r="30" ht="22" customHeight="1">
      <c r="A30" s="12" t="inlineStr">
        <is>
          <t>권종</t>
        </is>
      </c>
      <c r="B30" s="12" t="inlineStr">
        <is>
          <t>개수</t>
        </is>
      </c>
      <c r="C30" s="12" t="inlineStr">
        <is>
          <t>금액</t>
        </is>
      </c>
      <c r="D30" s="13" t="n"/>
      <c r="F30" s="12" t="inlineStr">
        <is>
          <t>마감 결과</t>
        </is>
      </c>
      <c r="G30" s="13" t="n"/>
      <c r="H30" s="13" t="n"/>
    </row>
    <row r="31" ht="22" customHeight="1">
      <c r="A31" s="23" t="n">
        <v>50000</v>
      </c>
      <c r="B31" s="24" t="n"/>
      <c r="C31" s="17">
        <f>IF(B31="","",A31*B31)</f>
        <v/>
      </c>
      <c r="D31" s="20" t="n"/>
      <c r="F31" s="22" t="inlineStr">
        <is>
          <t>남아야 할 현금</t>
        </is>
      </c>
      <c r="G31" s="9" t="n"/>
      <c r="H31" s="19">
        <f>IF($D$7="","",$D$7+$D$12-$A$27-$C$27-$E$27+$G$27)</f>
        <v/>
      </c>
    </row>
    <row r="32" ht="22" customHeight="1">
      <c r="A32" s="23" t="n">
        <v>10000</v>
      </c>
      <c r="B32" s="24" t="n"/>
      <c r="C32" s="17">
        <f>IF(B32="","",A32*B32)</f>
        <v/>
      </c>
      <c r="D32" s="20" t="n"/>
      <c r="F32" s="22" t="inlineStr">
        <is>
          <t>실제 현금</t>
        </is>
      </c>
      <c r="G32" s="9" t="n"/>
      <c r="H32" s="19">
        <f>IF($C$38="","",$C$38)</f>
        <v/>
      </c>
    </row>
    <row r="33" ht="22" customHeight="1">
      <c r="A33" s="23" t="n">
        <v>5000</v>
      </c>
      <c r="B33" s="24" t="n"/>
      <c r="C33" s="17">
        <f>IF(B33="","",A33*B33)</f>
        <v/>
      </c>
      <c r="D33" s="20" t="n"/>
      <c r="F33" s="22" t="inlineStr">
        <is>
          <t>차이 (실제 - 남아야 할)</t>
        </is>
      </c>
      <c r="G33" s="9" t="n"/>
      <c r="H33" s="19">
        <f>IF(OR($H$31="",$H$32=""),"",$H$32-$H$31)</f>
        <v/>
      </c>
    </row>
    <row r="34" ht="22" customHeight="1">
      <c r="A34" s="23" t="n">
        <v>1000</v>
      </c>
      <c r="B34" s="24" t="n"/>
      <c r="C34" s="17">
        <f>IF(B34="","",A34*B34)</f>
        <v/>
      </c>
      <c r="D34" s="20" t="n"/>
      <c r="F34" s="22" t="inlineStr">
        <is>
          <t>판정</t>
        </is>
      </c>
      <c r="G34" s="9" t="n"/>
      <c r="H34" s="25">
        <f>IF($H$33="","",IF($H$33=0,"일치",IF($H$33&gt;0,"현금 남음","현금 모자람")))</f>
        <v/>
      </c>
    </row>
    <row r="35" ht="22" customHeight="1">
      <c r="A35" s="23" t="n">
        <v>500</v>
      </c>
      <c r="B35" s="26" t="n"/>
      <c r="C35" s="17">
        <f>IF(B35="","",A35*B35)</f>
        <v/>
      </c>
      <c r="D35" s="20" t="n"/>
      <c r="F35" s="22" t="inlineStr">
        <is>
          <t>내일 준비금</t>
        </is>
      </c>
      <c r="G35" s="9" t="n"/>
      <c r="H35" s="16" t="n"/>
    </row>
    <row r="36" ht="22" customHeight="1">
      <c r="A36" s="23" t="n">
        <v>100</v>
      </c>
      <c r="B36" s="26" t="n"/>
      <c r="C36" s="17">
        <f>IF(B36="","",A36*B36)</f>
        <v/>
      </c>
      <c r="D36" s="20" t="n"/>
      <c r="F36" s="22" t="inlineStr">
        <is>
          <t>금고 보관 · 입금할 돈</t>
        </is>
      </c>
      <c r="G36" s="9" t="n"/>
      <c r="H36" s="19">
        <f>IF(OR($H$32="",$H$35=""),"",$H$32-$H$35)</f>
        <v/>
      </c>
    </row>
    <row r="37" ht="22" customHeight="1">
      <c r="A37" s="22" t="inlineStr">
        <is>
          <t>기타 동전 등</t>
        </is>
      </c>
      <c r="B37" s="27" t="inlineStr">
        <is>
          <t>금액 →</t>
        </is>
      </c>
      <c r="C37" s="16" t="n"/>
      <c r="D37" s="6" t="n"/>
    </row>
    <row r="38" ht="26" customHeight="1">
      <c r="A38" s="4" t="inlineStr">
        <is>
          <t>실제 현금</t>
        </is>
      </c>
      <c r="B38" s="28" t="n"/>
      <c r="C38" s="29">
        <f>IF(COUNT(B31:B36,C37)=0,"",SUM(C31:C37))</f>
        <v/>
      </c>
      <c r="D38" s="20" t="n"/>
    </row>
    <row r="40" ht="22" customHeight="1">
      <c r="A40" s="8" t="inlineStr">
        <is>
          <t>⑤ 차이 사유 · 특이 사항</t>
        </is>
      </c>
    </row>
    <row r="41" ht="20" customHeight="1">
      <c r="A41" s="30" t="n"/>
      <c r="B41" s="6" t="n"/>
      <c r="C41" s="6" t="n"/>
      <c r="D41" s="6" t="n"/>
      <c r="E41" s="6" t="n"/>
      <c r="F41" s="6" t="n"/>
      <c r="G41" s="6" t="n"/>
      <c r="H41" s="6" t="n"/>
    </row>
    <row r="42" ht="20" customHeight="1">
      <c r="A42" s="6" t="n"/>
      <c r="B42" s="6" t="n"/>
      <c r="C42" s="6" t="n"/>
      <c r="D42" s="6" t="n"/>
      <c r="E42" s="6" t="n"/>
      <c r="F42" s="6" t="n"/>
      <c r="G42" s="6" t="n"/>
      <c r="H42" s="6" t="n"/>
    </row>
    <row r="43" ht="20" customHeight="1">
      <c r="A43" s="6" t="n"/>
      <c r="B43" s="6" t="n"/>
      <c r="C43" s="6" t="n"/>
      <c r="D43" s="6" t="n"/>
      <c r="E43" s="6" t="n"/>
      <c r="F43" s="6" t="n"/>
      <c r="G43" s="6" t="n"/>
      <c r="H43" s="6" t="n"/>
    </row>
    <row r="45">
      <c r="E45" s="4" t="inlineStr">
        <is>
          <t>마감 담당</t>
        </is>
      </c>
      <c r="F45" s="9" t="n"/>
      <c r="G45" s="4" t="inlineStr">
        <is>
          <t>확인</t>
        </is>
      </c>
      <c r="H45" s="9" t="n"/>
    </row>
    <row r="46" ht="24" customHeight="1">
      <c r="E46" s="7" t="n"/>
      <c r="F46" s="6" t="n"/>
      <c r="G46" s="7" t="n"/>
      <c r="H46" s="6" t="n"/>
    </row>
    <row r="47" ht="24" customHeight="1">
      <c r="E47" s="6" t="n"/>
      <c r="F47" s="6" t="n"/>
      <c r="G47" s="6" t="n"/>
      <c r="H47" s="6" t="n"/>
    </row>
    <row r="49">
      <c r="A49" s="31" t="inlineStr">
        <is>
          <t>쓰는 법</t>
        </is>
      </c>
    </row>
    <row r="50">
      <c r="A50" s="11" t="inlineStr">
        <is>
          <t>1. 영업 시작 때 준비금을 적고, 마감 때 결제 수단별 매출을 실제 집계와 포스 기록 양쪽에 적어요(차이가 있으면 빨강).</t>
        </is>
      </c>
    </row>
    <row r="51">
      <c r="A51" s="11" t="inlineStr">
        <is>
          <t>2. 현금이 나가거나(지출·은행 입금·인출) 들어오면(거스름돈 보충) ③에 적어요. '남아야 할 현금'이 자동 계산돼요.</t>
        </is>
      </c>
    </row>
    <row r="52">
      <c r="A52" s="11" t="inlineStr">
        <is>
          <t>3. ④에 권종별 개수만 세어 넣으면 실제 현금과 차이·판정이 나와요. 차이가 나면 ⑤에 이유를 꼭 남기세요.</t>
        </is>
      </c>
    </row>
    <row r="53">
      <c r="A53" s="11" t="inlineStr">
        <is>
          <t>4. 내일 준비금을 적으면 금고에 보관하거나 은행에 넣을 금액이 계산돼요.</t>
        </is>
      </c>
    </row>
  </sheetData>
  <mergeCells count="89">
    <mergeCell ref="G21:H21"/>
    <mergeCell ref="A15:B15"/>
    <mergeCell ref="F16:G16"/>
    <mergeCell ref="B30"/>
    <mergeCell ref="A20:D20"/>
    <mergeCell ref="E23:F23"/>
    <mergeCell ref="G23:H23"/>
    <mergeCell ref="A6:H6"/>
    <mergeCell ref="F15:G15"/>
    <mergeCell ref="D13:E13"/>
    <mergeCell ref="A41:H43"/>
    <mergeCell ref="A24:D24"/>
    <mergeCell ref="A27:B27"/>
    <mergeCell ref="A50:H50"/>
    <mergeCell ref="D7:E7"/>
    <mergeCell ref="C27:D27"/>
    <mergeCell ref="E27:F27"/>
    <mergeCell ref="C36:D36"/>
    <mergeCell ref="F13:G13"/>
    <mergeCell ref="A17:B17"/>
    <mergeCell ref="G20:H20"/>
    <mergeCell ref="A29:H29"/>
    <mergeCell ref="E22:F22"/>
    <mergeCell ref="G22:H22"/>
    <mergeCell ref="F7:H7"/>
    <mergeCell ref="A40:H40"/>
    <mergeCell ref="D10:E10"/>
    <mergeCell ref="C30:D30"/>
    <mergeCell ref="A22:D22"/>
    <mergeCell ref="F10:G10"/>
    <mergeCell ref="A11:B11"/>
    <mergeCell ref="A51:H51"/>
    <mergeCell ref="F34:G34"/>
    <mergeCell ref="E4:F4"/>
    <mergeCell ref="D11:E11"/>
    <mergeCell ref="F33:G33"/>
    <mergeCell ref="F17:G17"/>
    <mergeCell ref="A26:B26"/>
    <mergeCell ref="G24:H24"/>
    <mergeCell ref="G46:H47"/>
    <mergeCell ref="A2:H2"/>
    <mergeCell ref="F31:G31"/>
    <mergeCell ref="E26:F26"/>
    <mergeCell ref="G26:H26"/>
    <mergeCell ref="D15:E15"/>
    <mergeCell ref="E25:F25"/>
    <mergeCell ref="G25:H25"/>
    <mergeCell ref="A10:B10"/>
    <mergeCell ref="A7:C7"/>
    <mergeCell ref="C34:D34"/>
    <mergeCell ref="E20:F20"/>
    <mergeCell ref="A30"/>
    <mergeCell ref="F36:G36"/>
    <mergeCell ref="C31:D31"/>
    <mergeCell ref="D17:E17"/>
    <mergeCell ref="A12:B12"/>
    <mergeCell ref="A14:B14"/>
    <mergeCell ref="D12:E12"/>
    <mergeCell ref="C32:D32"/>
    <mergeCell ref="C38:D38"/>
    <mergeCell ref="A53:H53"/>
    <mergeCell ref="A21:D21"/>
    <mergeCell ref="D14:E14"/>
    <mergeCell ref="A19:H19"/>
    <mergeCell ref="F14:G14"/>
    <mergeCell ref="F30:H30"/>
    <mergeCell ref="B4:C4"/>
    <mergeCell ref="A9:H9"/>
    <mergeCell ref="A23:D23"/>
    <mergeCell ref="F11:G11"/>
    <mergeCell ref="E24:F24"/>
    <mergeCell ref="C33:D33"/>
    <mergeCell ref="E46:F47"/>
    <mergeCell ref="G27:H27"/>
    <mergeCell ref="A1:H1"/>
    <mergeCell ref="C26:D26"/>
    <mergeCell ref="C35:D35"/>
    <mergeCell ref="F12:G12"/>
    <mergeCell ref="A16:B16"/>
    <mergeCell ref="F32:G32"/>
    <mergeCell ref="F35:G35"/>
    <mergeCell ref="D16:E16"/>
    <mergeCell ref="E45:F45"/>
    <mergeCell ref="A25:D25"/>
    <mergeCell ref="G45:H45"/>
    <mergeCell ref="A52:H52"/>
    <mergeCell ref="C37:D37"/>
    <mergeCell ref="A13:B13"/>
    <mergeCell ref="E21:F21"/>
  </mergeCells>
  <conditionalFormatting sqref="H11:H17">
    <cfRule type="expression" priority="1" dxfId="0">
      <formula>AND(H11&lt;&gt;"",H11&lt;&gt;0)</formula>
    </cfRule>
  </conditionalFormatting>
  <conditionalFormatting sqref="H33:H34">
    <cfRule type="expression" priority="2" dxfId="1">
      <formula>AND($H$33&lt;&gt;"",$H$33=0)</formula>
    </cfRule>
    <cfRule type="expression" priority="3" dxfId="0">
      <formula>AND($H$33&lt;&gt;"",$H$33&lt;&gt;0)</formula>
    </cfRule>
  </conditionalFormatting>
  <dataValidations count="1">
    <dataValidation sqref="E21:E25" showDropDown="0" showInputMessage="1" showErrorMessage="0" allowBlank="1" prompt="거스름돈 보충만 현금이 늘어나요" type="list">
      <formula1>"현금 지출,은행 입금,사장 인출,거스름돈 보충"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11" customWidth="1" min="4" max="4"/>
    <col width="12" customWidth="1" min="5" max="5"/>
    <col width="11" customWidth="1" min="6" max="6"/>
    <col width="12" customWidth="1" min="7" max="7"/>
    <col width="12" customWidth="1" min="8" max="8"/>
  </cols>
  <sheetData>
    <row r="1" ht="34" customHeight="1">
      <c r="A1" s="1" t="inlineStr">
        <is>
          <t>일일 시재 마감표</t>
        </is>
      </c>
    </row>
    <row r="2">
      <c r="A2" s="2" t="inlineStr">
        <is>
          <t>권종별 지폐·동전 개수만 세어 넣으면 실제 현금과 '남아야 할 현금'의 차이가 자동으로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날짜</t>
        </is>
      </c>
      <c r="B4" s="5" t="n">
        <v>46305</v>
      </c>
      <c r="C4" s="6" t="n"/>
      <c r="D4" s="4" t="inlineStr">
        <is>
          <t>매장</t>
        </is>
      </c>
      <c r="E4" s="7" t="inlineStr">
        <is>
          <t>골목 브런치 카페</t>
        </is>
      </c>
      <c r="F4" s="6" t="n"/>
      <c r="G4" s="4" t="inlineStr">
        <is>
          <t>마감 담당</t>
        </is>
      </c>
      <c r="H4" s="7" t="inlineStr">
        <is>
          <t>이○○</t>
        </is>
      </c>
    </row>
    <row r="6" ht="22" customHeight="1">
      <c r="A6" s="8" t="inlineStr">
        <is>
          <t>① 영업 시작 현금 (준비금)</t>
        </is>
      </c>
    </row>
    <row r="7" ht="24" customHeight="1">
      <c r="A7" s="4" t="inlineStr">
        <is>
          <t>영업 시작 때 금고·포스 서랍에 있던 현금</t>
        </is>
      </c>
      <c r="B7" s="9" t="n"/>
      <c r="C7" s="9" t="n"/>
      <c r="D7" s="10" t="n">
        <v>100000</v>
      </c>
      <c r="E7" s="6" t="n"/>
      <c r="F7" s="11" t="inlineStr">
        <is>
          <t>← 어제 마감 때 남긴 준비금</t>
        </is>
      </c>
    </row>
    <row r="9" ht="22" customHeight="1">
      <c r="A9" s="8" t="inlineStr">
        <is>
          <t>② 오늘 매출 (결제 수단별) — 왼쪽은 실제 집계, 오른쪽은 포스(POS) 기록</t>
        </is>
      </c>
    </row>
    <row r="10" ht="30" customHeight="1">
      <c r="A10" s="12" t="inlineStr">
        <is>
          <t>결제 수단</t>
        </is>
      </c>
      <c r="B10" s="13" t="n"/>
      <c r="C10" s="12" t="inlineStr">
        <is>
          <t>건수</t>
        </is>
      </c>
      <c r="D10" s="12" t="inlineStr">
        <is>
          <t>실제 금액</t>
        </is>
      </c>
      <c r="E10" s="13" t="n"/>
      <c r="F10" s="12" t="inlineStr">
        <is>
          <t>포스 기록 금액</t>
        </is>
      </c>
      <c r="G10" s="13" t="n"/>
      <c r="H10" s="12" t="inlineStr">
        <is>
          <t>차이</t>
        </is>
      </c>
    </row>
    <row r="11" ht="20" customHeight="1">
      <c r="A11" s="14" t="inlineStr">
        <is>
          <t>카드</t>
        </is>
      </c>
      <c r="B11" s="9" t="n"/>
      <c r="C11" s="15" t="n">
        <v>63</v>
      </c>
      <c r="D11" s="16" t="n">
        <v>812500</v>
      </c>
      <c r="E11" s="6" t="n"/>
      <c r="F11" s="16" t="n">
        <v>812500</v>
      </c>
      <c r="G11" s="6" t="n"/>
      <c r="H11" s="17">
        <f>IF(OR(D11="",F11=""),"",D11-F11)</f>
        <v/>
      </c>
    </row>
    <row r="12" ht="20" customHeight="1">
      <c r="A12" s="14" t="inlineStr">
        <is>
          <t>현금</t>
        </is>
      </c>
      <c r="B12" s="9" t="n"/>
      <c r="C12" s="15" t="n">
        <v>11</v>
      </c>
      <c r="D12" s="16" t="n">
        <v>96000</v>
      </c>
      <c r="E12" s="6" t="n"/>
      <c r="F12" s="16" t="n">
        <v>96000</v>
      </c>
      <c r="G12" s="6" t="n"/>
      <c r="H12" s="17">
        <f>IF(OR(D12="",F12=""),"",D12-F12)</f>
        <v/>
      </c>
    </row>
    <row r="13" ht="20" customHeight="1">
      <c r="A13" s="14" t="inlineStr">
        <is>
          <t>계좌이체</t>
        </is>
      </c>
      <c r="B13" s="9" t="n"/>
      <c r="C13" s="15" t="n">
        <v>2</v>
      </c>
      <c r="D13" s="16" t="n">
        <v>24000</v>
      </c>
      <c r="E13" s="6" t="n"/>
      <c r="F13" s="16" t="n">
        <v>24000</v>
      </c>
      <c r="G13" s="6" t="n"/>
      <c r="H13" s="17">
        <f>IF(OR(D13="",F13=""),"",D13-F13)</f>
        <v/>
      </c>
    </row>
    <row r="14" ht="20" customHeight="1">
      <c r="A14" s="14" t="inlineStr">
        <is>
          <t>간편결제(페이)</t>
        </is>
      </c>
      <c r="B14" s="9" t="n"/>
      <c r="C14" s="15" t="n">
        <v>14</v>
      </c>
      <c r="D14" s="16" t="n">
        <v>157000</v>
      </c>
      <c r="E14" s="6" t="n"/>
      <c r="F14" s="16" t="n">
        <v>157000</v>
      </c>
      <c r="G14" s="6" t="n"/>
      <c r="H14" s="17">
        <f>IF(OR(D14="",F14=""),"",D14-F14)</f>
        <v/>
      </c>
    </row>
    <row r="15" ht="20" customHeight="1">
      <c r="A15" s="14" t="inlineStr">
        <is>
          <t>상품권·포인트</t>
        </is>
      </c>
      <c r="B15" s="9" t="n"/>
      <c r="C15" s="15" t="n">
        <v>1</v>
      </c>
      <c r="D15" s="16" t="n">
        <v>10000</v>
      </c>
      <c r="E15" s="6" t="n"/>
      <c r="F15" s="16" t="n">
        <v>10000</v>
      </c>
      <c r="G15" s="6" t="n"/>
      <c r="H15" s="17">
        <f>IF(OR(D15="",F15=""),"",D15-F15)</f>
        <v/>
      </c>
    </row>
    <row r="16" ht="20" customHeight="1">
      <c r="A16" s="14" t="inlineStr">
        <is>
          <t>배달앱·기타</t>
        </is>
      </c>
      <c r="B16" s="9" t="n"/>
      <c r="C16" s="15" t="n">
        <v>3</v>
      </c>
      <c r="D16" s="16" t="n">
        <v>54000</v>
      </c>
      <c r="E16" s="6" t="n"/>
      <c r="F16" s="16" t="n">
        <v>56000</v>
      </c>
      <c r="G16" s="6" t="n"/>
      <c r="H16" s="17">
        <f>IF(OR(D16="",F16=""),"",D16-F16)</f>
        <v/>
      </c>
    </row>
    <row r="17" ht="22" customHeight="1">
      <c r="A17" s="4" t="inlineStr">
        <is>
          <t>매출 합계</t>
        </is>
      </c>
      <c r="B17" s="9" t="n"/>
      <c r="C17" s="18">
        <f>IF(COUNT(C11:C16)=0,"",SUM(C11:C16))</f>
        <v/>
      </c>
      <c r="D17" s="19">
        <f>IF(COUNT(D11:D16)=0,"",SUM(D11:D16))</f>
        <v/>
      </c>
      <c r="E17" s="20" t="n"/>
      <c r="F17" s="19">
        <f>IF(COUNT(F11:F16)=0,"",SUM(F11:F16))</f>
        <v/>
      </c>
      <c r="G17" s="20" t="n"/>
      <c r="H17" s="19">
        <f>IF(OR(D17="",F17=""),"",D17-F17)</f>
        <v/>
      </c>
    </row>
    <row r="19" ht="22" customHeight="1">
      <c r="A19" s="8" t="inlineStr">
        <is>
          <t>③ 현금 지출 · 입출금 (현금이 서랍에서 나가거나 들어온 것)</t>
        </is>
      </c>
    </row>
    <row r="20" ht="30" customHeight="1">
      <c r="A20" s="12" t="inlineStr">
        <is>
          <t>내용</t>
        </is>
      </c>
      <c r="B20" s="13" t="n"/>
      <c r="C20" s="13" t="n"/>
      <c r="D20" s="13" t="n"/>
      <c r="E20" s="12" t="inlineStr">
        <is>
          <t>구분</t>
        </is>
      </c>
      <c r="F20" s="13" t="n"/>
      <c r="G20" s="12" t="inlineStr">
        <is>
          <t>금액</t>
        </is>
      </c>
      <c r="H20" s="13" t="n"/>
    </row>
    <row r="21" ht="20" customHeight="1">
      <c r="A21" s="21" t="inlineStr">
        <is>
          <t>우유 6팩 (동네 마트)</t>
        </is>
      </c>
      <c r="B21" s="6" t="n"/>
      <c r="C21" s="6" t="n"/>
      <c r="D21" s="6" t="n"/>
      <c r="E21" s="7" t="inlineStr">
        <is>
          <t>현금 지출</t>
        </is>
      </c>
      <c r="F21" s="6" t="n"/>
      <c r="G21" s="16" t="n">
        <v>18500</v>
      </c>
      <c r="H21" s="6" t="n"/>
    </row>
    <row r="22" ht="20" customHeight="1">
      <c r="A22" s="21" t="inlineStr">
        <is>
          <t>택배 착불비</t>
        </is>
      </c>
      <c r="B22" s="6" t="n"/>
      <c r="C22" s="6" t="n"/>
      <c r="D22" s="6" t="n"/>
      <c r="E22" s="7" t="inlineStr">
        <is>
          <t>현금 지출</t>
        </is>
      </c>
      <c r="F22" s="6" t="n"/>
      <c r="G22" s="16" t="n">
        <v>4000</v>
      </c>
      <c r="H22" s="6" t="n"/>
    </row>
    <row r="23" ht="20" customHeight="1">
      <c r="A23" s="21" t="n"/>
      <c r="B23" s="6" t="n"/>
      <c r="C23" s="6" t="n"/>
      <c r="D23" s="6" t="n"/>
      <c r="E23" s="7" t="n"/>
      <c r="F23" s="6" t="n"/>
      <c r="G23" s="16" t="n"/>
      <c r="H23" s="6" t="n"/>
    </row>
    <row r="24" ht="20" customHeight="1">
      <c r="A24" s="21" t="n"/>
      <c r="B24" s="6" t="n"/>
      <c r="C24" s="6" t="n"/>
      <c r="D24" s="6" t="n"/>
      <c r="E24" s="7" t="n"/>
      <c r="F24" s="6" t="n"/>
      <c r="G24" s="16" t="n"/>
      <c r="H24" s="6" t="n"/>
    </row>
    <row r="25" ht="20" customHeight="1">
      <c r="A25" s="21" t="n"/>
      <c r="B25" s="6" t="n"/>
      <c r="C25" s="6" t="n"/>
      <c r="D25" s="6" t="n"/>
      <c r="E25" s="7" t="n"/>
      <c r="F25" s="6" t="n"/>
      <c r="G25" s="16" t="n"/>
      <c r="H25" s="6" t="n"/>
    </row>
    <row r="26">
      <c r="A26" s="22" t="inlineStr">
        <is>
          <t>현금 지출</t>
        </is>
      </c>
      <c r="B26" s="9" t="n"/>
      <c r="C26" s="22" t="inlineStr">
        <is>
          <t>은행 입금</t>
        </is>
      </c>
      <c r="D26" s="9" t="n"/>
      <c r="E26" s="22" t="inlineStr">
        <is>
          <t>사장 인출</t>
        </is>
      </c>
      <c r="F26" s="9" t="n"/>
      <c r="G26" s="22" t="inlineStr">
        <is>
          <t>거스름돈 보충</t>
        </is>
      </c>
      <c r="H26" s="9" t="n"/>
    </row>
    <row r="27" ht="22" customHeight="1">
      <c r="A27" s="18">
        <f>IF(COUNT($G$21:$G$25)=0,"",SUMIF($E$21:$E$25,"현금 지출",$G$21:$G$25))</f>
        <v/>
      </c>
      <c r="B27" s="20" t="n"/>
      <c r="C27" s="18">
        <f>IF(COUNT($G$21:$G$25)=0,"",SUMIF($E$21:$E$25,"은행 입금",$G$21:$G$25))</f>
        <v/>
      </c>
      <c r="D27" s="20" t="n"/>
      <c r="E27" s="18">
        <f>IF(COUNT($G$21:$G$25)=0,"",SUMIF($E$21:$E$25,"사장 인출",$G$21:$G$25))</f>
        <v/>
      </c>
      <c r="F27" s="20" t="n"/>
      <c r="G27" s="18">
        <f>IF(COUNT($G$21:$G$25)=0,"",SUMIF($E$21:$E$25,"거스름돈 보충",$G$21:$G$25))</f>
        <v/>
      </c>
      <c r="H27" s="20" t="n"/>
    </row>
    <row r="29" ht="22" customHeight="1">
      <c r="A29" s="8" t="inlineStr">
        <is>
          <t>④ 권종별 실제 현금 세기  →  차이 확인</t>
        </is>
      </c>
    </row>
    <row r="30" ht="22" customHeight="1">
      <c r="A30" s="12" t="inlineStr">
        <is>
          <t>권종</t>
        </is>
      </c>
      <c r="B30" s="12" t="inlineStr">
        <is>
          <t>개수</t>
        </is>
      </c>
      <c r="C30" s="12" t="inlineStr">
        <is>
          <t>금액</t>
        </is>
      </c>
      <c r="D30" s="13" t="n"/>
      <c r="F30" s="12" t="inlineStr">
        <is>
          <t>마감 결과</t>
        </is>
      </c>
      <c r="G30" s="13" t="n"/>
      <c r="H30" s="13" t="n"/>
    </row>
    <row r="31" ht="22" customHeight="1">
      <c r="A31" s="23" t="n">
        <v>50000</v>
      </c>
      <c r="B31" s="24" t="n">
        <v>1</v>
      </c>
      <c r="C31" s="17">
        <f>IF(B31="","",A31*B31)</f>
        <v/>
      </c>
      <c r="D31" s="20" t="n"/>
      <c r="F31" s="22" t="inlineStr">
        <is>
          <t>남아야 할 현금</t>
        </is>
      </c>
      <c r="G31" s="9" t="n"/>
      <c r="H31" s="19">
        <f>IF($D$7="","",$D$7+$D$12-$A$27-$C$27-$E$27+$G$27)</f>
        <v/>
      </c>
    </row>
    <row r="32" ht="22" customHeight="1">
      <c r="A32" s="23" t="n">
        <v>10000</v>
      </c>
      <c r="B32" s="24" t="n">
        <v>8</v>
      </c>
      <c r="C32" s="17">
        <f>IF(B32="","",A32*B32)</f>
        <v/>
      </c>
      <c r="D32" s="20" t="n"/>
      <c r="F32" s="22" t="inlineStr">
        <is>
          <t>실제 현금</t>
        </is>
      </c>
      <c r="G32" s="9" t="n"/>
      <c r="H32" s="19">
        <f>IF($C$38="","",$C$38)</f>
        <v/>
      </c>
    </row>
    <row r="33" ht="22" customHeight="1">
      <c r="A33" s="23" t="n">
        <v>5000</v>
      </c>
      <c r="B33" s="24" t="n">
        <v>4</v>
      </c>
      <c r="C33" s="17">
        <f>IF(B33="","",A33*B33)</f>
        <v/>
      </c>
      <c r="D33" s="20" t="n"/>
      <c r="F33" s="22" t="inlineStr">
        <is>
          <t>차이 (실제 - 남아야 할)</t>
        </is>
      </c>
      <c r="G33" s="9" t="n"/>
      <c r="H33" s="19">
        <f>IF(OR($H$31="",$H$32=""),"",$H$32-$H$31)</f>
        <v/>
      </c>
    </row>
    <row r="34" ht="22" customHeight="1">
      <c r="A34" s="23" t="n">
        <v>1000</v>
      </c>
      <c r="B34" s="24" t="n">
        <v>19</v>
      </c>
      <c r="C34" s="17">
        <f>IF(B34="","",A34*B34)</f>
        <v/>
      </c>
      <c r="D34" s="20" t="n"/>
      <c r="F34" s="22" t="inlineStr">
        <is>
          <t>판정</t>
        </is>
      </c>
      <c r="G34" s="9" t="n"/>
      <c r="H34" s="25">
        <f>IF($H$33="","",IF($H$33=0,"일치",IF($H$33&gt;0,"현금 남음","현금 모자람")))</f>
        <v/>
      </c>
    </row>
    <row r="35" ht="22" customHeight="1">
      <c r="A35" s="23" t="n">
        <v>500</v>
      </c>
      <c r="B35" s="26" t="n">
        <v>3</v>
      </c>
      <c r="C35" s="17">
        <f>IF(B35="","",A35*B35)</f>
        <v/>
      </c>
      <c r="D35" s="20" t="n"/>
      <c r="F35" s="22" t="inlineStr">
        <is>
          <t>내일 준비금</t>
        </is>
      </c>
      <c r="G35" s="9" t="n"/>
      <c r="H35" s="16" t="n">
        <v>100000</v>
      </c>
    </row>
    <row r="36" ht="22" customHeight="1">
      <c r="A36" s="23" t="n">
        <v>100</v>
      </c>
      <c r="B36" s="26" t="n">
        <v>10</v>
      </c>
      <c r="C36" s="17">
        <f>IF(B36="","",A36*B36)</f>
        <v/>
      </c>
      <c r="D36" s="20" t="n"/>
      <c r="F36" s="22" t="inlineStr">
        <is>
          <t>금고 보관 · 입금할 돈</t>
        </is>
      </c>
      <c r="G36" s="9" t="n"/>
      <c r="H36" s="19">
        <f>IF(OR($H$32="",$H$35=""),"",$H$32-$H$35)</f>
        <v/>
      </c>
    </row>
    <row r="37" ht="22" customHeight="1">
      <c r="A37" s="22" t="inlineStr">
        <is>
          <t>기타 동전 등</t>
        </is>
      </c>
      <c r="B37" s="27" t="inlineStr">
        <is>
          <t>금액 →</t>
        </is>
      </c>
      <c r="C37" s="16" t="n"/>
      <c r="D37" s="6" t="n"/>
    </row>
    <row r="38" ht="26" customHeight="1">
      <c r="A38" s="4" t="inlineStr">
        <is>
          <t>실제 현금</t>
        </is>
      </c>
      <c r="B38" s="28" t="n"/>
      <c r="C38" s="29">
        <f>IF(COUNT(B31:B36,C37)=0,"",SUM(C31:C37))</f>
        <v/>
      </c>
      <c r="D38" s="20" t="n"/>
    </row>
    <row r="40" ht="22" customHeight="1">
      <c r="A40" s="8" t="inlineStr">
        <is>
          <t>⑤ 차이 사유 · 특이 사항</t>
        </is>
      </c>
    </row>
    <row r="41" ht="20" customHeight="1">
      <c r="A41" s="30" t="inlineStr">
        <is>
          <t>현금 2,000원 모자람 — 오후 3시쯤 거스름돈을 더 준 것으로 추정. 배달앱 포스 기록 2,000원 차이는 앱 정산 화면으로 내일 확인.</t>
        </is>
      </c>
      <c r="B41" s="6" t="n"/>
      <c r="C41" s="6" t="n"/>
      <c r="D41" s="6" t="n"/>
      <c r="E41" s="6" t="n"/>
      <c r="F41" s="6" t="n"/>
      <c r="G41" s="6" t="n"/>
      <c r="H41" s="6" t="n"/>
    </row>
    <row r="42" ht="20" customHeight="1">
      <c r="A42" s="6" t="n"/>
      <c r="B42" s="6" t="n"/>
      <c r="C42" s="6" t="n"/>
      <c r="D42" s="6" t="n"/>
      <c r="E42" s="6" t="n"/>
      <c r="F42" s="6" t="n"/>
      <c r="G42" s="6" t="n"/>
      <c r="H42" s="6" t="n"/>
    </row>
    <row r="43" ht="20" customHeight="1">
      <c r="A43" s="6" t="n"/>
      <c r="B43" s="6" t="n"/>
      <c r="C43" s="6" t="n"/>
      <c r="D43" s="6" t="n"/>
      <c r="E43" s="6" t="n"/>
      <c r="F43" s="6" t="n"/>
      <c r="G43" s="6" t="n"/>
      <c r="H43" s="6" t="n"/>
    </row>
    <row r="45">
      <c r="E45" s="4" t="inlineStr">
        <is>
          <t>마감 담당</t>
        </is>
      </c>
      <c r="F45" s="9" t="n"/>
      <c r="G45" s="4" t="inlineStr">
        <is>
          <t>확인</t>
        </is>
      </c>
      <c r="H45" s="9" t="n"/>
    </row>
    <row r="46" ht="24" customHeight="1">
      <c r="E46" s="7" t="n"/>
      <c r="F46" s="6" t="n"/>
      <c r="G46" s="7" t="n"/>
      <c r="H46" s="6" t="n"/>
    </row>
    <row r="47" ht="24" customHeight="1">
      <c r="E47" s="6" t="n"/>
      <c r="F47" s="6" t="n"/>
      <c r="G47" s="6" t="n"/>
      <c r="H47" s="6" t="n"/>
    </row>
    <row r="49">
      <c r="A49" s="31" t="inlineStr">
        <is>
          <t>쓰는 법</t>
        </is>
      </c>
    </row>
    <row r="50">
      <c r="A50" s="11" t="inlineStr">
        <is>
          <t>1. 영업 시작 때 준비금을 적고, 마감 때 결제 수단별 매출을 실제 집계와 포스 기록 양쪽에 적어요(차이가 있으면 빨강).</t>
        </is>
      </c>
    </row>
    <row r="51">
      <c r="A51" s="11" t="inlineStr">
        <is>
          <t>2. 현금이 나가거나(지출·은행 입금·인출) 들어오면(거스름돈 보충) ③에 적어요. '남아야 할 현금'이 자동 계산돼요.</t>
        </is>
      </c>
    </row>
    <row r="52">
      <c r="A52" s="11" t="inlineStr">
        <is>
          <t>3. ④에 권종별 개수만 세어 넣으면 실제 현금과 차이·판정이 나와요. 차이가 나면 ⑤에 이유를 꼭 남기세요.</t>
        </is>
      </c>
    </row>
    <row r="53">
      <c r="A53" s="11" t="inlineStr">
        <is>
          <t>4. 내일 준비금을 적으면 금고에 보관하거나 은행에 넣을 금액이 계산돼요.</t>
        </is>
      </c>
    </row>
  </sheetData>
  <mergeCells count="89">
    <mergeCell ref="G21:H21"/>
    <mergeCell ref="A15:B15"/>
    <mergeCell ref="F16:G16"/>
    <mergeCell ref="B30"/>
    <mergeCell ref="A20:D20"/>
    <mergeCell ref="E23:F23"/>
    <mergeCell ref="G23:H23"/>
    <mergeCell ref="A6:H6"/>
    <mergeCell ref="F15:G15"/>
    <mergeCell ref="D13:E13"/>
    <mergeCell ref="A41:H43"/>
    <mergeCell ref="A24:D24"/>
    <mergeCell ref="A27:B27"/>
    <mergeCell ref="A50:H50"/>
    <mergeCell ref="D7:E7"/>
    <mergeCell ref="C27:D27"/>
    <mergeCell ref="E27:F27"/>
    <mergeCell ref="C36:D36"/>
    <mergeCell ref="F13:G13"/>
    <mergeCell ref="A17:B17"/>
    <mergeCell ref="G20:H20"/>
    <mergeCell ref="A29:H29"/>
    <mergeCell ref="E22:F22"/>
    <mergeCell ref="G22:H22"/>
    <mergeCell ref="F7:H7"/>
    <mergeCell ref="A40:H40"/>
    <mergeCell ref="D10:E10"/>
    <mergeCell ref="C30:D30"/>
    <mergeCell ref="A22:D22"/>
    <mergeCell ref="F10:G10"/>
    <mergeCell ref="A11:B11"/>
    <mergeCell ref="A51:H51"/>
    <mergeCell ref="F34:G34"/>
    <mergeCell ref="E4:F4"/>
    <mergeCell ref="D11:E11"/>
    <mergeCell ref="F33:G33"/>
    <mergeCell ref="F17:G17"/>
    <mergeCell ref="A26:B26"/>
    <mergeCell ref="G24:H24"/>
    <mergeCell ref="G46:H47"/>
    <mergeCell ref="A2:H2"/>
    <mergeCell ref="F31:G31"/>
    <mergeCell ref="E26:F26"/>
    <mergeCell ref="G26:H26"/>
    <mergeCell ref="D15:E15"/>
    <mergeCell ref="E25:F25"/>
    <mergeCell ref="G25:H25"/>
    <mergeCell ref="A10:B10"/>
    <mergeCell ref="A7:C7"/>
    <mergeCell ref="C34:D34"/>
    <mergeCell ref="E20:F20"/>
    <mergeCell ref="A30"/>
    <mergeCell ref="F36:G36"/>
    <mergeCell ref="C31:D31"/>
    <mergeCell ref="D17:E17"/>
    <mergeCell ref="A12:B12"/>
    <mergeCell ref="A14:B14"/>
    <mergeCell ref="D12:E12"/>
    <mergeCell ref="C32:D32"/>
    <mergeCell ref="C38:D38"/>
    <mergeCell ref="A53:H53"/>
    <mergeCell ref="A21:D21"/>
    <mergeCell ref="D14:E14"/>
    <mergeCell ref="A19:H19"/>
    <mergeCell ref="F14:G14"/>
    <mergeCell ref="F30:H30"/>
    <mergeCell ref="B4:C4"/>
    <mergeCell ref="A9:H9"/>
    <mergeCell ref="A23:D23"/>
    <mergeCell ref="F11:G11"/>
    <mergeCell ref="E24:F24"/>
    <mergeCell ref="C33:D33"/>
    <mergeCell ref="E46:F47"/>
    <mergeCell ref="G27:H27"/>
    <mergeCell ref="A1:H1"/>
    <mergeCell ref="C26:D26"/>
    <mergeCell ref="C35:D35"/>
    <mergeCell ref="F12:G12"/>
    <mergeCell ref="A16:B16"/>
    <mergeCell ref="F32:G32"/>
    <mergeCell ref="F35:G35"/>
    <mergeCell ref="D16:E16"/>
    <mergeCell ref="E45:F45"/>
    <mergeCell ref="A25:D25"/>
    <mergeCell ref="G45:H45"/>
    <mergeCell ref="A52:H52"/>
    <mergeCell ref="C37:D37"/>
    <mergeCell ref="A13:B13"/>
    <mergeCell ref="E21:F21"/>
  </mergeCells>
  <conditionalFormatting sqref="H11:H17">
    <cfRule type="expression" priority="1" dxfId="0">
      <formula>AND(H11&lt;&gt;"",H11&lt;&gt;0)</formula>
    </cfRule>
  </conditionalFormatting>
  <conditionalFormatting sqref="H33:H34">
    <cfRule type="expression" priority="2" dxfId="1">
      <formula>AND($H$33&lt;&gt;"",$H$33=0)</formula>
    </cfRule>
    <cfRule type="expression" priority="3" dxfId="0">
      <formula>AND($H$33&lt;&gt;"",$H$33&lt;&gt;0)</formula>
    </cfRule>
  </conditionalFormatting>
  <dataValidations count="1">
    <dataValidation sqref="E21:E25" showDropDown="0" showInputMessage="1" showErrorMessage="0" allowBlank="1" prompt="거스름돈 보충만 현금이 늘어나요" type="list">
      <formula1>"현금 지출,은행 입금,사장 인출,거스름돈 보충"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