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투자·미팅" sheetId="1" state="visible" r:id="rId1"/>
    <sheet xmlns:r="http://schemas.openxmlformats.org/officeDocument/2006/relationships" name="작성 예시" sheetId="2" state="visible" r:id="rId2"/>
  </sheets>
  <definedNames>
    <definedName name="_xlnm.Print_Area" localSheetId="0">'투자·미팅'!$A$1:$Q$45</definedName>
    <definedName name="_xlnm.Print_Area" localSheetId="1">'작성 예시'!$A$1:$Q$45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&quot;건&quot;"/>
    <numFmt numFmtId="166" formatCode="0&quot;일&quot;"/>
    <numFmt numFmtId="167" formatCode="0&quot;곳&quot;"/>
  </numFmts>
  <fonts count="12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1F2A1F"/>
      <sz val="8"/>
    </font>
    <font>
      <name val="맑은 고딕"/>
      <b val="1"/>
      <color rgb="00FFFFFF"/>
      <sz val="9"/>
    </font>
    <font>
      <name val="맑은 고딕"/>
      <color rgb="001F2A1F"/>
      <sz val="9"/>
    </font>
    <font>
      <name val="맑은 고딕"/>
      <b val="1"/>
      <color rgb="001F2A1F"/>
      <sz val="9"/>
    </font>
    <font>
      <name val="맑은 고딕"/>
      <b val="1"/>
      <color rgb="002F7D4F"/>
      <sz val="13"/>
    </font>
    <font>
      <name val="맑은 고딕"/>
      <b val="1"/>
      <color rgb="002F7D4F"/>
      <sz val="10"/>
    </font>
  </fonts>
  <fills count="6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  <fill>
      <patternFill patternType="solid">
        <fgColor rgb="008A8F87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4" fillId="0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4" fontId="4" fillId="0" borderId="2" applyAlignment="1" pivotButton="0" quotePrefix="0" xfId="0">
      <alignment horizontal="center" vertical="center" wrapText="1"/>
    </xf>
    <xf numFmtId="0" fontId="9" fillId="2" borderId="2" applyAlignment="1" pivotButton="0" quotePrefix="0" xfId="0">
      <alignment horizontal="center" vertical="center" wrapText="1"/>
    </xf>
    <xf numFmtId="167" fontId="10" fillId="3" borderId="2" applyAlignment="1" pivotButton="0" quotePrefix="0" xfId="0">
      <alignment horizontal="center" vertical="center" wrapText="1"/>
    </xf>
    <xf numFmtId="3" fontId="10" fillId="3" borderId="2" applyAlignment="1" pivotButton="0" quotePrefix="0" xfId="0">
      <alignment horizontal="center" vertical="center" wrapText="1"/>
    </xf>
    <xf numFmtId="9" fontId="10" fillId="3" borderId="2" applyAlignment="1" pivotButton="0" quotePrefix="0" xfId="0">
      <alignment horizontal="center" vertical="center" wrapText="1"/>
    </xf>
    <xf numFmtId="165" fontId="10" fillId="3" borderId="2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left" vertical="center" wrapText="1"/>
    </xf>
    <xf numFmtId="0" fontId="6" fillId="2" borderId="2" applyAlignment="1" pivotButton="0" quotePrefix="0" xfId="0">
      <alignment horizontal="center" vertical="center" wrapText="1"/>
    </xf>
    <xf numFmtId="0" fontId="7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7" fillId="5" borderId="2" applyAlignment="1" pivotButton="0" quotePrefix="0" xfId="0">
      <alignment horizontal="center" vertical="center" wrapText="1"/>
    </xf>
    <xf numFmtId="0" fontId="0" fillId="5" borderId="2" pivotButton="0" quotePrefix="0" xfId="0"/>
    <xf numFmtId="9" fontId="4" fillId="0" borderId="2" applyAlignment="1" pivotButton="0" quotePrefix="0" xfId="0">
      <alignment horizontal="center" vertical="center" wrapText="1"/>
    </xf>
    <xf numFmtId="165" fontId="3" fillId="3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left" vertical="center" wrapText="1"/>
    </xf>
    <xf numFmtId="164" fontId="8" fillId="0" borderId="2" applyAlignment="1" pivotButton="0" quotePrefix="0" xfId="0">
      <alignment horizontal="center" vertical="center" wrapText="1"/>
    </xf>
    <xf numFmtId="3" fontId="8" fillId="0" borderId="2" applyAlignment="1" pivotButton="0" quotePrefix="0" xfId="0">
      <alignment horizontal="right" vertical="center"/>
    </xf>
    <xf numFmtId="9" fontId="8" fillId="3" borderId="2" applyAlignment="1" pivotButton="0" quotePrefix="0" xfId="0">
      <alignment horizontal="center" vertical="center" wrapText="1"/>
    </xf>
    <xf numFmtId="3" fontId="8" fillId="3" borderId="2" applyAlignment="1" pivotButton="0" quotePrefix="0" xfId="0">
      <alignment horizontal="right" vertical="center"/>
    </xf>
    <xf numFmtId="166" fontId="8" fillId="3" borderId="2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left" vertical="top" wrapText="1"/>
    </xf>
    <xf numFmtId="0" fontId="11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color rgb="00A3A9A1"/>
      </font>
    </dxf>
    <dxf>
      <font>
        <b val="1"/>
        <color rgb="00B3261E"/>
      </font>
      <fill>
        <patternFill patternType="solid">
          <fgColor rgb="00FCE8E6"/>
          <bgColor rgb="00FCE8E6"/>
        </patternFill>
      </fill>
    </dxf>
    <dxf>
      <font>
        <b val="1"/>
        <color rgb="008A6100"/>
      </font>
      <fill>
        <patternFill patternType="solid">
          <fgColor rgb="00FFF4CC"/>
          <bgColor rgb="00FFF4CC"/>
        </patternFill>
      </fill>
    </dxf>
    <dxf>
      <font>
        <b val="1"/>
        <color rgb="001E7B3A"/>
      </font>
      <fill>
        <patternFill patternType="solid">
          <fgColor rgb="00E3F2E7"/>
          <bgColor rgb="00E3F2E7"/>
        </patternFill>
      </fill>
    </dxf>
    <dxf>
      <font>
        <color rgb="00B3261E"/>
      </font>
      <fill>
        <patternFill patternType="solid">
          <fgColor rgb="00FCE8E6"/>
          <bgColor rgb="00FC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43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9" customWidth="1" min="4" max="4"/>
    <col width="15" customWidth="1" min="5" max="5"/>
    <col width="10" customWidth="1" min="6" max="6"/>
    <col width="10" customWidth="1" min="7" max="7"/>
    <col width="11" customWidth="1" min="8" max="8"/>
    <col width="7" customWidth="1" min="9" max="9"/>
    <col width="11" customWidth="1" min="10" max="10"/>
    <col width="7" customWidth="1" min="11" max="11"/>
    <col width="11" customWidth="1" min="12" max="12"/>
    <col width="17" customWidth="1" min="13" max="13"/>
    <col width="10" customWidth="1" min="14" max="14"/>
    <col width="7" customWidth="1" min="15" max="15"/>
    <col width="10" customWidth="1" min="16" max="16"/>
    <col width="12" customWidth="1" min="17" max="17"/>
  </cols>
  <sheetData>
    <row r="1" ht="34" customHeight="1">
      <c r="A1" s="1" t="inlineStr">
        <is>
          <t>투자 · 미팅 관리표</t>
        </is>
      </c>
    </row>
    <row r="2">
      <c r="A2" s="2" t="inlineStr">
        <is>
          <t>만난 곳마다 단계·검토 금액·다음 할 일을 적으면 단계별 파이프라인과 기한 알림이 자동으로 정리됩니다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4" ht="24" customHeight="1">
      <c r="A4" s="4" t="inlineStr">
        <is>
          <t>목적·라운드</t>
        </is>
      </c>
      <c r="B4" s="5" t="n"/>
      <c r="C4" s="6" t="n"/>
      <c r="D4" s="7" t="n"/>
      <c r="E4" s="4" t="inlineStr">
        <is>
          <t>목표 금액</t>
        </is>
      </c>
      <c r="F4" s="8" t="n"/>
      <c r="G4" s="7" t="n"/>
      <c r="H4" s="4" t="inlineStr">
        <is>
          <t>기준일</t>
        </is>
      </c>
      <c r="I4" s="9">
        <f>TODAY()</f>
        <v/>
      </c>
      <c r="J4" s="10" t="n"/>
      <c r="K4" s="4" t="inlineStr">
        <is>
          <t>담당</t>
        </is>
      </c>
      <c r="L4" s="6" t="n"/>
      <c r="M4" s="7" t="n"/>
      <c r="N4" s="4" t="inlineStr">
        <is>
          <t>작성일</t>
        </is>
      </c>
      <c r="O4" s="11" t="n"/>
      <c r="P4" s="7" t="n"/>
      <c r="Q4" s="7" t="n"/>
    </row>
    <row r="6" ht="18" customHeight="1">
      <c r="A6" s="12" t="inlineStr">
        <is>
          <t>진행 중인 곳</t>
        </is>
      </c>
      <c r="B6" s="5" t="n"/>
      <c r="C6" s="5" t="n"/>
      <c r="D6" s="12" t="inlineStr">
        <is>
          <t>가중 금액 합계</t>
        </is>
      </c>
      <c r="E6" s="5" t="n"/>
      <c r="F6" s="5" t="n"/>
      <c r="G6" s="12" t="inlineStr">
        <is>
          <t>목표 대비(가중)</t>
        </is>
      </c>
      <c r="H6" s="5" t="n"/>
      <c r="I6" s="5" t="n"/>
      <c r="J6" s="12" t="inlineStr">
        <is>
          <t>확정 금액</t>
        </is>
      </c>
      <c r="K6" s="5" t="n"/>
      <c r="L6" s="5" t="n"/>
      <c r="M6" s="12" t="inlineStr">
        <is>
          <t>기한 지남</t>
        </is>
      </c>
      <c r="N6" s="5" t="n"/>
      <c r="O6" s="12" t="inlineStr">
        <is>
          <t>연락 필요(30일+)</t>
        </is>
      </c>
      <c r="P6" s="5" t="n"/>
      <c r="Q6" s="5" t="n"/>
    </row>
    <row r="7" ht="30" customHeight="1">
      <c r="A7" s="13">
        <f>IF(COUNTA($B$17:$B$28)=0,"",COUNTA($B$17:$B$28)-COUNTIF($H$17:$H$28,"확정")-COUNTIF($H$17:$H$28,"보류·탈락"))</f>
        <v/>
      </c>
      <c r="B7" s="10" t="n"/>
      <c r="C7" s="10" t="n"/>
      <c r="D7" s="14">
        <f>IF(COUNTA($B$17:$B$28)=0,"",SUM($L$17:$L$28))</f>
        <v/>
      </c>
      <c r="E7" s="10" t="n"/>
      <c r="F7" s="10" t="n"/>
      <c r="G7" s="15">
        <f>IF(OR(COUNTA($B$17:$B$28)=0,$F$4=""),"",IFERROR(SUM($L$17:$L$28)/$F$4,""))</f>
        <v/>
      </c>
      <c r="H7" s="10" t="n"/>
      <c r="I7" s="10" t="n"/>
      <c r="J7" s="14">
        <f>IF(COUNTA($B$17:$B$28)=0,"",SUMIF($H$17:$H$28,"확정",$J$17:$J$28))</f>
        <v/>
      </c>
      <c r="K7" s="10" t="n"/>
      <c r="L7" s="10" t="n"/>
      <c r="M7" s="16">
        <f>IF(COUNTA($B$17:$B$28)=0,"",COUNTIF($P$17:$P$28,"기한 지남"))</f>
        <v/>
      </c>
      <c r="N7" s="10" t="n"/>
      <c r="O7" s="16">
        <f>IF(COUNTA($B$17:$B$28)=0,"",COUNTIF($P$17:$P$28,"연락 필요"))</f>
        <v/>
      </c>
      <c r="P7" s="10" t="n"/>
      <c r="Q7" s="10" t="n"/>
    </row>
    <row r="9" ht="22" customHeight="1">
      <c r="A9" s="17" t="inlineStr">
        <is>
          <t>① 파이프라인 (단계별 확률은 바꿔도 돼요 — 가중 금액 = 검토 금액 × 확률)</t>
        </is>
      </c>
    </row>
    <row r="10" ht="20" customHeight="1">
      <c r="A10" s="18" t="inlineStr">
        <is>
          <t>단계</t>
        </is>
      </c>
      <c r="B10" s="19" t="inlineStr">
        <is>
          <t>발굴</t>
        </is>
      </c>
      <c r="C10" s="20" t="n"/>
      <c r="D10" s="19" t="inlineStr">
        <is>
          <t>첫 미팅</t>
        </is>
      </c>
      <c r="E10" s="20" t="n"/>
      <c r="F10" s="19" t="inlineStr">
        <is>
          <t>자료 전달</t>
        </is>
      </c>
      <c r="G10" s="20" t="n"/>
      <c r="H10" s="19" t="inlineStr">
        <is>
          <t>후속 미팅</t>
        </is>
      </c>
      <c r="I10" s="20" t="n"/>
      <c r="J10" s="19" t="inlineStr">
        <is>
          <t>검토·실사</t>
        </is>
      </c>
      <c r="K10" s="20" t="n"/>
      <c r="L10" s="19" t="inlineStr">
        <is>
          <t>조건 협의</t>
        </is>
      </c>
      <c r="M10" s="20" t="n"/>
      <c r="N10" s="19" t="inlineStr">
        <is>
          <t>확정</t>
        </is>
      </c>
      <c r="O10" s="20" t="n"/>
      <c r="P10" s="21" t="inlineStr">
        <is>
          <t>보류·탈락</t>
        </is>
      </c>
      <c r="Q10" s="22" t="n"/>
    </row>
    <row r="11" ht="20" customHeight="1">
      <c r="A11" s="18" t="inlineStr">
        <is>
          <t>확률</t>
        </is>
      </c>
      <c r="B11" s="23" t="n">
        <v>0.05</v>
      </c>
      <c r="C11" s="7" t="n"/>
      <c r="D11" s="23" t="n">
        <v>0.1</v>
      </c>
      <c r="E11" s="7" t="n"/>
      <c r="F11" s="23" t="n">
        <v>0.2</v>
      </c>
      <c r="G11" s="7" t="n"/>
      <c r="H11" s="23" t="n">
        <v>0.3</v>
      </c>
      <c r="I11" s="7" t="n"/>
      <c r="J11" s="23" t="n">
        <v>0.5</v>
      </c>
      <c r="K11" s="7" t="n"/>
      <c r="L11" s="23" t="n">
        <v>0.7</v>
      </c>
      <c r="M11" s="7" t="n"/>
      <c r="N11" s="23" t="n">
        <v>1</v>
      </c>
      <c r="O11" s="7" t="n"/>
      <c r="P11" s="23" t="n">
        <v>0</v>
      </c>
      <c r="Q11" s="7" t="n"/>
    </row>
    <row r="12" ht="20" customHeight="1">
      <c r="A12" s="18" t="inlineStr">
        <is>
          <t>건수</t>
        </is>
      </c>
      <c r="B12" s="24">
        <f>COUNTIF($H$17:$H$28,B$10)</f>
        <v/>
      </c>
      <c r="C12" s="10" t="n"/>
      <c r="D12" s="24">
        <f>COUNTIF($H$17:$H$28,D$10)</f>
        <v/>
      </c>
      <c r="E12" s="10" t="n"/>
      <c r="F12" s="24">
        <f>COUNTIF($H$17:$H$28,F$10)</f>
        <v/>
      </c>
      <c r="G12" s="10" t="n"/>
      <c r="H12" s="24">
        <f>COUNTIF($H$17:$H$28,H$10)</f>
        <v/>
      </c>
      <c r="I12" s="10" t="n"/>
      <c r="J12" s="24">
        <f>COUNTIF($H$17:$H$28,J$10)</f>
        <v/>
      </c>
      <c r="K12" s="10" t="n"/>
      <c r="L12" s="24">
        <f>COUNTIF($H$17:$H$28,L$10)</f>
        <v/>
      </c>
      <c r="M12" s="10" t="n"/>
      <c r="N12" s="24">
        <f>COUNTIF($H$17:$H$28,N$10)</f>
        <v/>
      </c>
      <c r="O12" s="10" t="n"/>
      <c r="P12" s="24">
        <f>COUNTIF($H$17:$H$28,P$10)</f>
        <v/>
      </c>
      <c r="Q12" s="10" t="n"/>
    </row>
    <row r="13" ht="20" customHeight="1">
      <c r="A13" s="18" t="inlineStr">
        <is>
          <t>검토 금액</t>
        </is>
      </c>
      <c r="B13" s="25">
        <f>SUMIF($H$17:$H$28,B$10,$J$17:$J$28)</f>
        <v/>
      </c>
      <c r="C13" s="10" t="n"/>
      <c r="D13" s="25">
        <f>SUMIF($H$17:$H$28,D$10,$J$17:$J$28)</f>
        <v/>
      </c>
      <c r="E13" s="10" t="n"/>
      <c r="F13" s="25">
        <f>SUMIF($H$17:$H$28,F$10,$J$17:$J$28)</f>
        <v/>
      </c>
      <c r="G13" s="10" t="n"/>
      <c r="H13" s="25">
        <f>SUMIF($H$17:$H$28,H$10,$J$17:$J$28)</f>
        <v/>
      </c>
      <c r="I13" s="10" t="n"/>
      <c r="J13" s="25">
        <f>SUMIF($H$17:$H$28,J$10,$J$17:$J$28)</f>
        <v/>
      </c>
      <c r="K13" s="10" t="n"/>
      <c r="L13" s="25">
        <f>SUMIF($H$17:$H$28,L$10,$J$17:$J$28)</f>
        <v/>
      </c>
      <c r="M13" s="10" t="n"/>
      <c r="N13" s="25">
        <f>SUMIF($H$17:$H$28,N$10,$J$17:$J$28)</f>
        <v/>
      </c>
      <c r="O13" s="10" t="n"/>
      <c r="P13" s="25">
        <f>SUMIF($H$17:$H$28,P$10,$J$17:$J$28)</f>
        <v/>
      </c>
      <c r="Q13" s="10" t="n"/>
    </row>
    <row r="14" ht="20" customHeight="1">
      <c r="A14" s="18" t="inlineStr">
        <is>
          <t>가중 금액</t>
        </is>
      </c>
      <c r="B14" s="25">
        <f>SUMIF($H$17:$H$28,B$10,$L$17:$L$28)</f>
        <v/>
      </c>
      <c r="C14" s="10" t="n"/>
      <c r="D14" s="25">
        <f>SUMIF($H$17:$H$28,D$10,$L$17:$L$28)</f>
        <v/>
      </c>
      <c r="E14" s="10" t="n"/>
      <c r="F14" s="25">
        <f>SUMIF($H$17:$H$28,F$10,$L$17:$L$28)</f>
        <v/>
      </c>
      <c r="G14" s="10" t="n"/>
      <c r="H14" s="25">
        <f>SUMIF($H$17:$H$28,H$10,$L$17:$L$28)</f>
        <v/>
      </c>
      <c r="I14" s="10" t="n"/>
      <c r="J14" s="25">
        <f>SUMIF($H$17:$H$28,J$10,$L$17:$L$28)</f>
        <v/>
      </c>
      <c r="K14" s="10" t="n"/>
      <c r="L14" s="25">
        <f>SUMIF($H$17:$H$28,L$10,$L$17:$L$28)</f>
        <v/>
      </c>
      <c r="M14" s="10" t="n"/>
      <c r="N14" s="25">
        <f>SUMIF($H$17:$H$28,N$10,$L$17:$L$28)</f>
        <v/>
      </c>
      <c r="O14" s="10" t="n"/>
      <c r="P14" s="25">
        <f>SUMIF($H$17:$H$28,P$10,$L$17:$L$28)</f>
        <v/>
      </c>
      <c r="Q14" s="10" t="n"/>
    </row>
    <row r="15" ht="22" customHeight="1">
      <c r="A15" s="17" t="inlineStr">
        <is>
          <t>② 기관·회사별 진행   ·   미팅이 끝나면 바로 '다음 할 일'과 마감을 적어요</t>
        </is>
      </c>
    </row>
    <row r="16" ht="30" customHeight="1">
      <c r="A16" s="19" t="inlineStr">
        <is>
          <t>번호</t>
        </is>
      </c>
      <c r="B16" s="19" t="inlineStr">
        <is>
          <t>기관 · 회사</t>
        </is>
      </c>
      <c r="C16" s="19" t="inlineStr">
        <is>
          <t>유형</t>
        </is>
      </c>
      <c r="D16" s="19" t="inlineStr">
        <is>
          <t>담당자</t>
        </is>
      </c>
      <c r="E16" s="19" t="inlineStr">
        <is>
          <t>연락처 · 메일</t>
        </is>
      </c>
      <c r="F16" s="19" t="inlineStr">
        <is>
          <t>첫 접촉</t>
        </is>
      </c>
      <c r="G16" s="19" t="inlineStr">
        <is>
          <t>최근 미팅</t>
        </is>
      </c>
      <c r="H16" s="19" t="inlineStr">
        <is>
          <t>단계</t>
        </is>
      </c>
      <c r="I16" s="19" t="inlineStr">
        <is>
          <t>관심도</t>
        </is>
      </c>
      <c r="J16" s="19" t="inlineStr">
        <is>
          <t>검토 금액</t>
        </is>
      </c>
      <c r="K16" s="19" t="inlineStr">
        <is>
          <t>확률</t>
        </is>
      </c>
      <c r="L16" s="19" t="inlineStr">
        <is>
          <t>가중 금액</t>
        </is>
      </c>
      <c r="M16" s="19" t="inlineStr">
        <is>
          <t>다음 할 일</t>
        </is>
      </c>
      <c r="N16" s="19" t="inlineStr">
        <is>
          <t>마감</t>
        </is>
      </c>
      <c r="O16" s="19" t="inlineStr">
        <is>
          <t>남은 날</t>
        </is>
      </c>
      <c r="P16" s="19" t="inlineStr">
        <is>
          <t>신호</t>
        </is>
      </c>
      <c r="Q16" s="19" t="inlineStr">
        <is>
          <t>메모</t>
        </is>
      </c>
    </row>
    <row r="17" ht="20" customHeight="1">
      <c r="A17" s="26" t="n">
        <v>1</v>
      </c>
      <c r="B17" s="27" t="n"/>
      <c r="C17" s="26" t="n"/>
      <c r="D17" s="26" t="n"/>
      <c r="E17" s="27" t="n"/>
      <c r="F17" s="28" t="n"/>
      <c r="G17" s="28" t="n"/>
      <c r="H17" s="26" t="n"/>
      <c r="I17" s="26" t="n"/>
      <c r="J17" s="29" t="n"/>
      <c r="K17" s="30">
        <f>IF(H17="","",IFERROR(INDEX($B$11:$Q$11,MATCH(H17,$B$10:$Q$10,0)),""))</f>
        <v/>
      </c>
      <c r="L17" s="31">
        <f>IF(OR(J17="",K17=""),"",ROUND(J17*K17,0))</f>
        <v/>
      </c>
      <c r="M17" s="27" t="n"/>
      <c r="N17" s="28" t="n"/>
      <c r="O17" s="32">
        <f>IF(OR(N17="",H17="확정",H17="보류·탈락"),"",N17-$I$4)</f>
        <v/>
      </c>
      <c r="P17" s="33">
        <f>IF(B17="","",IF(H17="확정","완료",IF(H17="보류·탈락","",IF(AND(N17&lt;&gt;"",N17&lt;$I$4),"기한 지남",IF(AND(N17&lt;&gt;"",N17-$I$4&lt;=3),"임박",IF(AND(G17&lt;&gt;"",$I$4-G17&gt;=30),"연락 필요",""))))))</f>
        <v/>
      </c>
      <c r="Q17" s="27" t="n"/>
    </row>
    <row r="18" ht="20" customHeight="1">
      <c r="A18" s="26" t="n">
        <v>2</v>
      </c>
      <c r="B18" s="27" t="n"/>
      <c r="C18" s="26" t="n"/>
      <c r="D18" s="26" t="n"/>
      <c r="E18" s="27" t="n"/>
      <c r="F18" s="28" t="n"/>
      <c r="G18" s="28" t="n"/>
      <c r="H18" s="26" t="n"/>
      <c r="I18" s="26" t="n"/>
      <c r="J18" s="29" t="n"/>
      <c r="K18" s="30">
        <f>IF(H18="","",IFERROR(INDEX($B$11:$Q$11,MATCH(H18,$B$10:$Q$10,0)),""))</f>
        <v/>
      </c>
      <c r="L18" s="31">
        <f>IF(OR(J18="",K18=""),"",ROUND(J18*K18,0))</f>
        <v/>
      </c>
      <c r="M18" s="27" t="n"/>
      <c r="N18" s="28" t="n"/>
      <c r="O18" s="32">
        <f>IF(OR(N18="",H18="확정",H18="보류·탈락"),"",N18-$I$4)</f>
        <v/>
      </c>
      <c r="P18" s="33">
        <f>IF(B18="","",IF(H18="확정","완료",IF(H18="보류·탈락","",IF(AND(N18&lt;&gt;"",N18&lt;$I$4),"기한 지남",IF(AND(N18&lt;&gt;"",N18-$I$4&lt;=3),"임박",IF(AND(G18&lt;&gt;"",$I$4-G18&gt;=30),"연락 필요",""))))))</f>
        <v/>
      </c>
      <c r="Q18" s="27" t="n"/>
    </row>
    <row r="19" ht="20" customHeight="1">
      <c r="A19" s="26" t="n">
        <v>3</v>
      </c>
      <c r="B19" s="27" t="n"/>
      <c r="C19" s="26" t="n"/>
      <c r="D19" s="26" t="n"/>
      <c r="E19" s="27" t="n"/>
      <c r="F19" s="28" t="n"/>
      <c r="G19" s="28" t="n"/>
      <c r="H19" s="26" t="n"/>
      <c r="I19" s="26" t="n"/>
      <c r="J19" s="29" t="n"/>
      <c r="K19" s="30">
        <f>IF(H19="","",IFERROR(INDEX($B$11:$Q$11,MATCH(H19,$B$10:$Q$10,0)),""))</f>
        <v/>
      </c>
      <c r="L19" s="31">
        <f>IF(OR(J19="",K19=""),"",ROUND(J19*K19,0))</f>
        <v/>
      </c>
      <c r="M19" s="27" t="n"/>
      <c r="N19" s="28" t="n"/>
      <c r="O19" s="32">
        <f>IF(OR(N19="",H19="확정",H19="보류·탈락"),"",N19-$I$4)</f>
        <v/>
      </c>
      <c r="P19" s="33">
        <f>IF(B19="","",IF(H19="확정","완료",IF(H19="보류·탈락","",IF(AND(N19&lt;&gt;"",N19&lt;$I$4),"기한 지남",IF(AND(N19&lt;&gt;"",N19-$I$4&lt;=3),"임박",IF(AND(G19&lt;&gt;"",$I$4-G19&gt;=30),"연락 필요",""))))))</f>
        <v/>
      </c>
      <c r="Q19" s="27" t="n"/>
    </row>
    <row r="20" ht="20" customHeight="1">
      <c r="A20" s="26" t="n">
        <v>4</v>
      </c>
      <c r="B20" s="27" t="n"/>
      <c r="C20" s="26" t="n"/>
      <c r="D20" s="26" t="n"/>
      <c r="E20" s="27" t="n"/>
      <c r="F20" s="28" t="n"/>
      <c r="G20" s="28" t="n"/>
      <c r="H20" s="26" t="n"/>
      <c r="I20" s="26" t="n"/>
      <c r="J20" s="29" t="n"/>
      <c r="K20" s="30">
        <f>IF(H20="","",IFERROR(INDEX($B$11:$Q$11,MATCH(H20,$B$10:$Q$10,0)),""))</f>
        <v/>
      </c>
      <c r="L20" s="31">
        <f>IF(OR(J20="",K20=""),"",ROUND(J20*K20,0))</f>
        <v/>
      </c>
      <c r="M20" s="27" t="n"/>
      <c r="N20" s="28" t="n"/>
      <c r="O20" s="32">
        <f>IF(OR(N20="",H20="확정",H20="보류·탈락"),"",N20-$I$4)</f>
        <v/>
      </c>
      <c r="P20" s="33">
        <f>IF(B20="","",IF(H20="확정","완료",IF(H20="보류·탈락","",IF(AND(N20&lt;&gt;"",N20&lt;$I$4),"기한 지남",IF(AND(N20&lt;&gt;"",N20-$I$4&lt;=3),"임박",IF(AND(G20&lt;&gt;"",$I$4-G20&gt;=30),"연락 필요",""))))))</f>
        <v/>
      </c>
      <c r="Q20" s="27" t="n"/>
    </row>
    <row r="21" ht="20" customHeight="1">
      <c r="A21" s="26" t="n">
        <v>5</v>
      </c>
      <c r="B21" s="27" t="n"/>
      <c r="C21" s="26" t="n"/>
      <c r="D21" s="26" t="n"/>
      <c r="E21" s="27" t="n"/>
      <c r="F21" s="28" t="n"/>
      <c r="G21" s="28" t="n"/>
      <c r="H21" s="26" t="n"/>
      <c r="I21" s="26" t="n"/>
      <c r="J21" s="29" t="n"/>
      <c r="K21" s="30">
        <f>IF(H21="","",IFERROR(INDEX($B$11:$Q$11,MATCH(H21,$B$10:$Q$10,0)),""))</f>
        <v/>
      </c>
      <c r="L21" s="31">
        <f>IF(OR(J21="",K21=""),"",ROUND(J21*K21,0))</f>
        <v/>
      </c>
      <c r="M21" s="27" t="n"/>
      <c r="N21" s="28" t="n"/>
      <c r="O21" s="32">
        <f>IF(OR(N21="",H21="확정",H21="보류·탈락"),"",N21-$I$4)</f>
        <v/>
      </c>
      <c r="P21" s="33">
        <f>IF(B21="","",IF(H21="확정","완료",IF(H21="보류·탈락","",IF(AND(N21&lt;&gt;"",N21&lt;$I$4),"기한 지남",IF(AND(N21&lt;&gt;"",N21-$I$4&lt;=3),"임박",IF(AND(G21&lt;&gt;"",$I$4-G21&gt;=30),"연락 필요",""))))))</f>
        <v/>
      </c>
      <c r="Q21" s="27" t="n"/>
    </row>
    <row r="22" ht="20" customHeight="1">
      <c r="A22" s="26" t="n">
        <v>6</v>
      </c>
      <c r="B22" s="27" t="n"/>
      <c r="C22" s="26" t="n"/>
      <c r="D22" s="26" t="n"/>
      <c r="E22" s="27" t="n"/>
      <c r="F22" s="28" t="n"/>
      <c r="G22" s="28" t="n"/>
      <c r="H22" s="26" t="n"/>
      <c r="I22" s="26" t="n"/>
      <c r="J22" s="29" t="n"/>
      <c r="K22" s="30">
        <f>IF(H22="","",IFERROR(INDEX($B$11:$Q$11,MATCH(H22,$B$10:$Q$10,0)),""))</f>
        <v/>
      </c>
      <c r="L22" s="31">
        <f>IF(OR(J22="",K22=""),"",ROUND(J22*K22,0))</f>
        <v/>
      </c>
      <c r="M22" s="27" t="n"/>
      <c r="N22" s="28" t="n"/>
      <c r="O22" s="32">
        <f>IF(OR(N22="",H22="확정",H22="보류·탈락"),"",N22-$I$4)</f>
        <v/>
      </c>
      <c r="P22" s="33">
        <f>IF(B22="","",IF(H22="확정","완료",IF(H22="보류·탈락","",IF(AND(N22&lt;&gt;"",N22&lt;$I$4),"기한 지남",IF(AND(N22&lt;&gt;"",N22-$I$4&lt;=3),"임박",IF(AND(G22&lt;&gt;"",$I$4-G22&gt;=30),"연락 필요",""))))))</f>
        <v/>
      </c>
      <c r="Q22" s="27" t="n"/>
    </row>
    <row r="23" ht="20" customHeight="1">
      <c r="A23" s="26" t="n">
        <v>7</v>
      </c>
      <c r="B23" s="27" t="n"/>
      <c r="C23" s="26" t="n"/>
      <c r="D23" s="26" t="n"/>
      <c r="E23" s="27" t="n"/>
      <c r="F23" s="28" t="n"/>
      <c r="G23" s="28" t="n"/>
      <c r="H23" s="26" t="n"/>
      <c r="I23" s="26" t="n"/>
      <c r="J23" s="29" t="n"/>
      <c r="K23" s="30">
        <f>IF(H23="","",IFERROR(INDEX($B$11:$Q$11,MATCH(H23,$B$10:$Q$10,0)),""))</f>
        <v/>
      </c>
      <c r="L23" s="31">
        <f>IF(OR(J23="",K23=""),"",ROUND(J23*K23,0))</f>
        <v/>
      </c>
      <c r="M23" s="27" t="n"/>
      <c r="N23" s="28" t="n"/>
      <c r="O23" s="32">
        <f>IF(OR(N23="",H23="확정",H23="보류·탈락"),"",N23-$I$4)</f>
        <v/>
      </c>
      <c r="P23" s="33">
        <f>IF(B23="","",IF(H23="확정","완료",IF(H23="보류·탈락","",IF(AND(N23&lt;&gt;"",N23&lt;$I$4),"기한 지남",IF(AND(N23&lt;&gt;"",N23-$I$4&lt;=3),"임박",IF(AND(G23&lt;&gt;"",$I$4-G23&gt;=30),"연락 필요",""))))))</f>
        <v/>
      </c>
      <c r="Q23" s="27" t="n"/>
    </row>
    <row r="24" ht="20" customHeight="1">
      <c r="A24" s="26" t="n">
        <v>8</v>
      </c>
      <c r="B24" s="27" t="n"/>
      <c r="C24" s="26" t="n"/>
      <c r="D24" s="26" t="n"/>
      <c r="E24" s="27" t="n"/>
      <c r="F24" s="28" t="n"/>
      <c r="G24" s="28" t="n"/>
      <c r="H24" s="26" t="n"/>
      <c r="I24" s="26" t="n"/>
      <c r="J24" s="29" t="n"/>
      <c r="K24" s="30">
        <f>IF(H24="","",IFERROR(INDEX($B$11:$Q$11,MATCH(H24,$B$10:$Q$10,0)),""))</f>
        <v/>
      </c>
      <c r="L24" s="31">
        <f>IF(OR(J24="",K24=""),"",ROUND(J24*K24,0))</f>
        <v/>
      </c>
      <c r="M24" s="27" t="n"/>
      <c r="N24" s="28" t="n"/>
      <c r="O24" s="32">
        <f>IF(OR(N24="",H24="확정",H24="보류·탈락"),"",N24-$I$4)</f>
        <v/>
      </c>
      <c r="P24" s="33">
        <f>IF(B24="","",IF(H24="확정","완료",IF(H24="보류·탈락","",IF(AND(N24&lt;&gt;"",N24&lt;$I$4),"기한 지남",IF(AND(N24&lt;&gt;"",N24-$I$4&lt;=3),"임박",IF(AND(G24&lt;&gt;"",$I$4-G24&gt;=30),"연락 필요",""))))))</f>
        <v/>
      </c>
      <c r="Q24" s="27" t="n"/>
    </row>
    <row r="25" ht="20" customHeight="1">
      <c r="A25" s="26" t="n">
        <v>9</v>
      </c>
      <c r="B25" s="27" t="n"/>
      <c r="C25" s="26" t="n"/>
      <c r="D25" s="26" t="n"/>
      <c r="E25" s="27" t="n"/>
      <c r="F25" s="28" t="n"/>
      <c r="G25" s="28" t="n"/>
      <c r="H25" s="26" t="n"/>
      <c r="I25" s="26" t="n"/>
      <c r="J25" s="29" t="n"/>
      <c r="K25" s="30">
        <f>IF(H25="","",IFERROR(INDEX($B$11:$Q$11,MATCH(H25,$B$10:$Q$10,0)),""))</f>
        <v/>
      </c>
      <c r="L25" s="31">
        <f>IF(OR(J25="",K25=""),"",ROUND(J25*K25,0))</f>
        <v/>
      </c>
      <c r="M25" s="27" t="n"/>
      <c r="N25" s="28" t="n"/>
      <c r="O25" s="32">
        <f>IF(OR(N25="",H25="확정",H25="보류·탈락"),"",N25-$I$4)</f>
        <v/>
      </c>
      <c r="P25" s="33">
        <f>IF(B25="","",IF(H25="확정","완료",IF(H25="보류·탈락","",IF(AND(N25&lt;&gt;"",N25&lt;$I$4),"기한 지남",IF(AND(N25&lt;&gt;"",N25-$I$4&lt;=3),"임박",IF(AND(G25&lt;&gt;"",$I$4-G25&gt;=30),"연락 필요",""))))))</f>
        <v/>
      </c>
      <c r="Q25" s="27" t="n"/>
    </row>
    <row r="26" ht="20" customHeight="1">
      <c r="A26" s="26" t="n">
        <v>10</v>
      </c>
      <c r="B26" s="27" t="n"/>
      <c r="C26" s="26" t="n"/>
      <c r="D26" s="26" t="n"/>
      <c r="E26" s="27" t="n"/>
      <c r="F26" s="28" t="n"/>
      <c r="G26" s="28" t="n"/>
      <c r="H26" s="26" t="n"/>
      <c r="I26" s="26" t="n"/>
      <c r="J26" s="29" t="n"/>
      <c r="K26" s="30">
        <f>IF(H26="","",IFERROR(INDEX($B$11:$Q$11,MATCH(H26,$B$10:$Q$10,0)),""))</f>
        <v/>
      </c>
      <c r="L26" s="31">
        <f>IF(OR(J26="",K26=""),"",ROUND(J26*K26,0))</f>
        <v/>
      </c>
      <c r="M26" s="27" t="n"/>
      <c r="N26" s="28" t="n"/>
      <c r="O26" s="32">
        <f>IF(OR(N26="",H26="확정",H26="보류·탈락"),"",N26-$I$4)</f>
        <v/>
      </c>
      <c r="P26" s="33">
        <f>IF(B26="","",IF(H26="확정","완료",IF(H26="보류·탈락","",IF(AND(N26&lt;&gt;"",N26&lt;$I$4),"기한 지남",IF(AND(N26&lt;&gt;"",N26-$I$4&lt;=3),"임박",IF(AND(G26&lt;&gt;"",$I$4-G26&gt;=30),"연락 필요",""))))))</f>
        <v/>
      </c>
      <c r="Q26" s="27" t="n"/>
    </row>
    <row r="27" ht="20" customHeight="1">
      <c r="A27" s="26" t="n">
        <v>11</v>
      </c>
      <c r="B27" s="27" t="n"/>
      <c r="C27" s="26" t="n"/>
      <c r="D27" s="26" t="n"/>
      <c r="E27" s="27" t="n"/>
      <c r="F27" s="28" t="n"/>
      <c r="G27" s="28" t="n"/>
      <c r="H27" s="26" t="n"/>
      <c r="I27" s="26" t="n"/>
      <c r="J27" s="29" t="n"/>
      <c r="K27" s="30">
        <f>IF(H27="","",IFERROR(INDEX($B$11:$Q$11,MATCH(H27,$B$10:$Q$10,0)),""))</f>
        <v/>
      </c>
      <c r="L27" s="31">
        <f>IF(OR(J27="",K27=""),"",ROUND(J27*K27,0))</f>
        <v/>
      </c>
      <c r="M27" s="27" t="n"/>
      <c r="N27" s="28" t="n"/>
      <c r="O27" s="32">
        <f>IF(OR(N27="",H27="확정",H27="보류·탈락"),"",N27-$I$4)</f>
        <v/>
      </c>
      <c r="P27" s="33">
        <f>IF(B27="","",IF(H27="확정","완료",IF(H27="보류·탈락","",IF(AND(N27&lt;&gt;"",N27&lt;$I$4),"기한 지남",IF(AND(N27&lt;&gt;"",N27-$I$4&lt;=3),"임박",IF(AND(G27&lt;&gt;"",$I$4-G27&gt;=30),"연락 필요",""))))))</f>
        <v/>
      </c>
      <c r="Q27" s="27" t="n"/>
    </row>
    <row r="28" ht="20" customHeight="1">
      <c r="A28" s="26" t="n">
        <v>12</v>
      </c>
      <c r="B28" s="27" t="n"/>
      <c r="C28" s="26" t="n"/>
      <c r="D28" s="26" t="n"/>
      <c r="E28" s="27" t="n"/>
      <c r="F28" s="28" t="n"/>
      <c r="G28" s="28" t="n"/>
      <c r="H28" s="26" t="n"/>
      <c r="I28" s="26" t="n"/>
      <c r="J28" s="29" t="n"/>
      <c r="K28" s="30">
        <f>IF(H28="","",IFERROR(INDEX($B$11:$Q$11,MATCH(H28,$B$10:$Q$10,0)),""))</f>
        <v/>
      </c>
      <c r="L28" s="31">
        <f>IF(OR(J28="",K28=""),"",ROUND(J28*K28,0))</f>
        <v/>
      </c>
      <c r="M28" s="27" t="n"/>
      <c r="N28" s="28" t="n"/>
      <c r="O28" s="32">
        <f>IF(OR(N28="",H28="확정",H28="보류·탈락"),"",N28-$I$4)</f>
        <v/>
      </c>
      <c r="P28" s="33">
        <f>IF(B28="","",IF(H28="확정","완료",IF(H28="보류·탈락","",IF(AND(N28&lt;&gt;"",N28&lt;$I$4),"기한 지남",IF(AND(N28&lt;&gt;"",N28-$I$4&lt;=3),"임박",IF(AND(G28&lt;&gt;"",$I$4-G28&gt;=30),"연락 필요",""))))))</f>
        <v/>
      </c>
      <c r="Q28" s="27" t="n"/>
    </row>
    <row r="30" ht="22" customHeight="1">
      <c r="A30" s="17" t="inlineStr">
        <is>
          <t>③ 미팅 기록   ·   받은 질문과 약속한 자료를 남겨 두면 다음 미팅 준비가 쉬워요</t>
        </is>
      </c>
    </row>
    <row r="31" ht="30" customHeight="1">
      <c r="A31" s="19" t="inlineStr">
        <is>
          <t>날짜</t>
        </is>
      </c>
      <c r="B31" s="20" t="n"/>
      <c r="C31" s="19" t="inlineStr">
        <is>
          <t>기관 · 회사</t>
        </is>
      </c>
      <c r="D31" s="20" t="n"/>
      <c r="E31" s="19" t="inlineStr">
        <is>
          <t>참석자</t>
        </is>
      </c>
      <c r="F31" s="20" t="n"/>
      <c r="G31" s="19" t="inlineStr">
        <is>
          <t>주요 질문 · 피드백</t>
        </is>
      </c>
      <c r="H31" s="20" t="n"/>
      <c r="I31" s="20" t="n"/>
      <c r="J31" s="20" t="n"/>
      <c r="K31" s="20" t="n"/>
      <c r="L31" s="19" t="inlineStr">
        <is>
          <t>약속한 자료</t>
        </is>
      </c>
      <c r="M31" s="20" t="n"/>
      <c r="N31" s="20" t="n"/>
      <c r="O31" s="19" t="inlineStr">
        <is>
          <t>다음 단계</t>
        </is>
      </c>
      <c r="P31" s="20" t="n"/>
      <c r="Q31" s="20" t="n"/>
    </row>
    <row r="32" ht="30" customHeight="1">
      <c r="A32" s="28" t="n"/>
      <c r="B32" s="7" t="n"/>
      <c r="C32" s="27" t="n"/>
      <c r="D32" s="7" t="n"/>
      <c r="E32" s="27" t="n"/>
      <c r="F32" s="7" t="n"/>
      <c r="G32" s="34" t="n"/>
      <c r="H32" s="7" t="n"/>
      <c r="I32" s="7" t="n"/>
      <c r="J32" s="7" t="n"/>
      <c r="K32" s="7" t="n"/>
      <c r="L32" s="34" t="n"/>
      <c r="M32" s="7" t="n"/>
      <c r="N32" s="7" t="n"/>
      <c r="O32" s="34" t="n"/>
      <c r="P32" s="7" t="n"/>
      <c r="Q32" s="7" t="n"/>
    </row>
    <row r="33" ht="30" customHeight="1">
      <c r="A33" s="28" t="n"/>
      <c r="B33" s="7" t="n"/>
      <c r="C33" s="27" t="n"/>
      <c r="D33" s="7" t="n"/>
      <c r="E33" s="27" t="n"/>
      <c r="F33" s="7" t="n"/>
      <c r="G33" s="34" t="n"/>
      <c r="H33" s="7" t="n"/>
      <c r="I33" s="7" t="n"/>
      <c r="J33" s="7" t="n"/>
      <c r="K33" s="7" t="n"/>
      <c r="L33" s="34" t="n"/>
      <c r="M33" s="7" t="n"/>
      <c r="N33" s="7" t="n"/>
      <c r="O33" s="34" t="n"/>
      <c r="P33" s="7" t="n"/>
      <c r="Q33" s="7" t="n"/>
    </row>
    <row r="34" ht="30" customHeight="1">
      <c r="A34" s="28" t="n"/>
      <c r="B34" s="7" t="n"/>
      <c r="C34" s="27" t="n"/>
      <c r="D34" s="7" t="n"/>
      <c r="E34" s="27" t="n"/>
      <c r="F34" s="7" t="n"/>
      <c r="G34" s="34" t="n"/>
      <c r="H34" s="7" t="n"/>
      <c r="I34" s="7" t="n"/>
      <c r="J34" s="7" t="n"/>
      <c r="K34" s="7" t="n"/>
      <c r="L34" s="34" t="n"/>
      <c r="M34" s="7" t="n"/>
      <c r="N34" s="7" t="n"/>
      <c r="O34" s="34" t="n"/>
      <c r="P34" s="7" t="n"/>
      <c r="Q34" s="7" t="n"/>
    </row>
    <row r="35" ht="30" customHeight="1">
      <c r="A35" s="28" t="n"/>
      <c r="B35" s="7" t="n"/>
      <c r="C35" s="27" t="n"/>
      <c r="D35" s="7" t="n"/>
      <c r="E35" s="27" t="n"/>
      <c r="F35" s="7" t="n"/>
      <c r="G35" s="34" t="n"/>
      <c r="H35" s="7" t="n"/>
      <c r="I35" s="7" t="n"/>
      <c r="J35" s="7" t="n"/>
      <c r="K35" s="7" t="n"/>
      <c r="L35" s="34" t="n"/>
      <c r="M35" s="7" t="n"/>
      <c r="N35" s="7" t="n"/>
      <c r="O35" s="34" t="n"/>
      <c r="P35" s="7" t="n"/>
      <c r="Q35" s="7" t="n"/>
    </row>
    <row r="36" ht="30" customHeight="1">
      <c r="A36" s="28" t="n"/>
      <c r="B36" s="7" t="n"/>
      <c r="C36" s="27" t="n"/>
      <c r="D36" s="7" t="n"/>
      <c r="E36" s="27" t="n"/>
      <c r="F36" s="7" t="n"/>
      <c r="G36" s="34" t="n"/>
      <c r="H36" s="7" t="n"/>
      <c r="I36" s="7" t="n"/>
      <c r="J36" s="7" t="n"/>
      <c r="K36" s="7" t="n"/>
      <c r="L36" s="34" t="n"/>
      <c r="M36" s="7" t="n"/>
      <c r="N36" s="7" t="n"/>
      <c r="O36" s="34" t="n"/>
      <c r="P36" s="7" t="n"/>
      <c r="Q36" s="7" t="n"/>
    </row>
    <row r="37" ht="30" customHeight="1">
      <c r="A37" s="28" t="n"/>
      <c r="B37" s="7" t="n"/>
      <c r="C37" s="27" t="n"/>
      <c r="D37" s="7" t="n"/>
      <c r="E37" s="27" t="n"/>
      <c r="F37" s="7" t="n"/>
      <c r="G37" s="34" t="n"/>
      <c r="H37" s="7" t="n"/>
      <c r="I37" s="7" t="n"/>
      <c r="J37" s="7" t="n"/>
      <c r="K37" s="7" t="n"/>
      <c r="L37" s="34" t="n"/>
      <c r="M37" s="7" t="n"/>
      <c r="N37" s="7" t="n"/>
      <c r="O37" s="34" t="n"/>
      <c r="P37" s="7" t="n"/>
      <c r="Q37" s="7" t="n"/>
    </row>
    <row r="39">
      <c r="A39" s="35" t="inlineStr">
        <is>
          <t>쓰는 법</t>
        </is>
      </c>
    </row>
    <row r="40">
      <c r="A40" s="36" t="inlineStr">
        <is>
          <t>1. 만난 곳마다 한 줄 적고, 단계를 고르면 확률·가중 금액과 ① 파이프라인 건수·금액이 자동으로 바뀌어요.</t>
        </is>
      </c>
    </row>
    <row r="41">
      <c r="A41" s="36" t="inlineStr">
        <is>
          <t>2. 미팅이 끝나면 '다음 할 일'과 마감을 바로 적어요. 마감 3일 전 노랑, 지나면 빨강으로 알려 줘요.</t>
        </is>
      </c>
    </row>
    <row r="42">
      <c r="A42" s="36" t="inlineStr">
        <is>
          <t>3. 최근 미팅이 30일 넘은 곳은 '연락 필요'가 떠요. 근황 메일 한 통이라도 보내세요.</t>
        </is>
      </c>
    </row>
    <row r="43">
      <c r="A43" s="36" t="inlineStr">
        <is>
          <t>4. ③ 미팅 기록에 받은 질문을 모아 두면 IR 자료(투자 설명 자료)의 빈 곳이 보여요. 투자 계약 조건은 전문가와 확인하세요.</t>
        </is>
      </c>
    </row>
  </sheetData>
  <mergeCells count="109">
    <mergeCell ref="L33:N33"/>
    <mergeCell ref="N11:O11"/>
    <mergeCell ref="H10:I10"/>
    <mergeCell ref="O4:Q4"/>
    <mergeCell ref="J10:K10"/>
    <mergeCell ref="O31:Q31"/>
    <mergeCell ref="L35:N35"/>
    <mergeCell ref="B12:C12"/>
    <mergeCell ref="L12:M12"/>
    <mergeCell ref="N12:O12"/>
    <mergeCell ref="D13:E13"/>
    <mergeCell ref="B14:C14"/>
    <mergeCell ref="L14:M14"/>
    <mergeCell ref="N14:O14"/>
    <mergeCell ref="B13:C13"/>
    <mergeCell ref="E34:F34"/>
    <mergeCell ref="L4:M4"/>
    <mergeCell ref="A33:B33"/>
    <mergeCell ref="G33:K33"/>
    <mergeCell ref="C36:D36"/>
    <mergeCell ref="E36:F36"/>
    <mergeCell ref="F13:G13"/>
    <mergeCell ref="P13:Q13"/>
    <mergeCell ref="H13:I13"/>
    <mergeCell ref="A35:B35"/>
    <mergeCell ref="G35:K35"/>
    <mergeCell ref="L32:N32"/>
    <mergeCell ref="O33:Q33"/>
    <mergeCell ref="A6:C6"/>
    <mergeCell ref="A40:Q40"/>
    <mergeCell ref="D10:E10"/>
    <mergeCell ref="G6:I6"/>
    <mergeCell ref="F10:G10"/>
    <mergeCell ref="P10:Q10"/>
    <mergeCell ref="G36:K36"/>
    <mergeCell ref="C4:D4"/>
    <mergeCell ref="J7:L7"/>
    <mergeCell ref="B11:C11"/>
    <mergeCell ref="D11:E11"/>
    <mergeCell ref="A37:B37"/>
    <mergeCell ref="P11:Q11"/>
    <mergeCell ref="G37:K37"/>
    <mergeCell ref="L34:N34"/>
    <mergeCell ref="H11:I11"/>
    <mergeCell ref="M7:N7"/>
    <mergeCell ref="J11:K11"/>
    <mergeCell ref="L36:N36"/>
    <mergeCell ref="A2:Q2"/>
    <mergeCell ref="O7:Q7"/>
    <mergeCell ref="A42:Q42"/>
    <mergeCell ref="N13:O13"/>
    <mergeCell ref="H12:I12"/>
    <mergeCell ref="J12:K12"/>
    <mergeCell ref="G32:K32"/>
    <mergeCell ref="L37:N37"/>
    <mergeCell ref="P14:Q14"/>
    <mergeCell ref="H14:I14"/>
    <mergeCell ref="A7:C7"/>
    <mergeCell ref="A34:B34"/>
    <mergeCell ref="F4:G4"/>
    <mergeCell ref="J6:L6"/>
    <mergeCell ref="C34:D34"/>
    <mergeCell ref="A30:Q30"/>
    <mergeCell ref="O35:Q35"/>
    <mergeCell ref="A36:B36"/>
    <mergeCell ref="A15:Q15"/>
    <mergeCell ref="D7:F7"/>
    <mergeCell ref="A41:Q41"/>
    <mergeCell ref="C31:D31"/>
    <mergeCell ref="E31:F31"/>
    <mergeCell ref="L10:M10"/>
    <mergeCell ref="N10:O10"/>
    <mergeCell ref="A32:B32"/>
    <mergeCell ref="O37:Q37"/>
    <mergeCell ref="D12:E12"/>
    <mergeCell ref="A4:B4"/>
    <mergeCell ref="C32:D32"/>
    <mergeCell ref="P12:Q12"/>
    <mergeCell ref="O6:Q6"/>
    <mergeCell ref="E32:F32"/>
    <mergeCell ref="D14:E14"/>
    <mergeCell ref="L11:M11"/>
    <mergeCell ref="F14:G14"/>
    <mergeCell ref="G31:K31"/>
    <mergeCell ref="G7:I7"/>
    <mergeCell ref="D6:F6"/>
    <mergeCell ref="F11:G11"/>
    <mergeCell ref="A9:Q9"/>
    <mergeCell ref="C33:D33"/>
    <mergeCell ref="O32:Q32"/>
    <mergeCell ref="J14:K14"/>
    <mergeCell ref="E33:F33"/>
    <mergeCell ref="J13:K13"/>
    <mergeCell ref="A1:Q1"/>
    <mergeCell ref="L13:M13"/>
    <mergeCell ref="C35:D35"/>
    <mergeCell ref="E35:F35"/>
    <mergeCell ref="F12:G12"/>
    <mergeCell ref="L31:N31"/>
    <mergeCell ref="G34:K34"/>
    <mergeCell ref="M6:N6"/>
    <mergeCell ref="B10:C10"/>
    <mergeCell ref="O34:Q34"/>
    <mergeCell ref="I4:J4"/>
    <mergeCell ref="C37:D37"/>
    <mergeCell ref="O36:Q36"/>
    <mergeCell ref="A43:Q43"/>
    <mergeCell ref="E37:F37"/>
    <mergeCell ref="A31:B31"/>
  </mergeCells>
  <conditionalFormatting sqref="B12:Q14">
    <cfRule type="expression" priority="1" dxfId="0">
      <formula>B12=0</formula>
    </cfRule>
  </conditionalFormatting>
  <conditionalFormatting sqref="P17:P28">
    <cfRule type="expression" priority="2" dxfId="1">
      <formula>$P17="기한 지남"</formula>
    </cfRule>
    <cfRule type="expression" priority="3" dxfId="2">
      <formula>OR($P17="임박",$P17="연락 필요")</formula>
    </cfRule>
    <cfRule type="expression" priority="4" dxfId="3">
      <formula>$P17="완료"</formula>
    </cfRule>
  </conditionalFormatting>
  <conditionalFormatting sqref="M17:O28">
    <cfRule type="expression" priority="5" dxfId="4">
      <formula>$P17="기한 지남"</formula>
    </cfRule>
  </conditionalFormatting>
  <conditionalFormatting sqref="B17:Q28">
    <cfRule type="expression" priority="6" dxfId="0">
      <formula>$H17="보류·탈락"</formula>
    </cfRule>
  </conditionalFormatting>
  <dataValidations count="3">
    <dataValidation sqref="C17:C28" showDropDown="0" showInputMessage="0" showErrorMessage="0" allowBlank="1" type="list">
      <formula1>"VC,엔젤,액셀러레이터,전략 투자자,정부·공공,파트너사,기타"</formula1>
    </dataValidation>
    <dataValidation sqref="H17:H28" showDropDown="0" showInputMessage="0" showErrorMessage="0" allowBlank="1" type="list">
      <formula1>"발굴,첫 미팅,자료 전달,후속 미팅,검토·실사,조건 협의,확정,보류·탈락"</formula1>
    </dataValidation>
    <dataValidation sqref="I17:I28" showDropDown="0" showInputMessage="0" showErrorMessage="0" allowBlank="1" type="list">
      <formula1>"상,중,하"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43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9" customWidth="1" min="4" max="4"/>
    <col width="15" customWidth="1" min="5" max="5"/>
    <col width="10" customWidth="1" min="6" max="6"/>
    <col width="10" customWidth="1" min="7" max="7"/>
    <col width="11" customWidth="1" min="8" max="8"/>
    <col width="7" customWidth="1" min="9" max="9"/>
    <col width="11" customWidth="1" min="10" max="10"/>
    <col width="7" customWidth="1" min="11" max="11"/>
    <col width="11" customWidth="1" min="12" max="12"/>
    <col width="17" customWidth="1" min="13" max="13"/>
    <col width="10" customWidth="1" min="14" max="14"/>
    <col width="7" customWidth="1" min="15" max="15"/>
    <col width="10" customWidth="1" min="16" max="16"/>
    <col width="12" customWidth="1" min="17" max="17"/>
  </cols>
  <sheetData>
    <row r="1" ht="34" customHeight="1">
      <c r="A1" s="1" t="inlineStr">
        <is>
          <t>투자 · 미팅 관리표</t>
        </is>
      </c>
    </row>
    <row r="2">
      <c r="A2" s="2" t="inlineStr">
        <is>
          <t>만난 곳마다 단계·검토 금액·다음 할 일을 적으면 단계별 파이프라인과 기한 알림이 자동으로 정리됩니다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4" ht="24" customHeight="1">
      <c r="A4" s="4" t="inlineStr">
        <is>
          <t>목적·라운드</t>
        </is>
      </c>
      <c r="B4" s="5" t="n"/>
      <c r="C4" s="6" t="inlineStr">
        <is>
          <t>시드 투자</t>
        </is>
      </c>
      <c r="D4" s="7" t="n"/>
      <c r="E4" s="4" t="inlineStr">
        <is>
          <t>목표 금액</t>
        </is>
      </c>
      <c r="F4" s="8" t="n">
        <v>500000000</v>
      </c>
      <c r="G4" s="7" t="n"/>
      <c r="H4" s="4" t="inlineStr">
        <is>
          <t>기준일</t>
        </is>
      </c>
      <c r="I4" s="9">
        <f>TODAY()</f>
        <v/>
      </c>
      <c r="J4" s="10" t="n"/>
      <c r="K4" s="4" t="inlineStr">
        <is>
          <t>담당</t>
        </is>
      </c>
      <c r="L4" s="6" t="inlineStr">
        <is>
          <t>공동대표 최○○</t>
        </is>
      </c>
      <c r="M4" s="7" t="n"/>
      <c r="N4" s="4" t="inlineStr">
        <is>
          <t>작성일</t>
        </is>
      </c>
      <c r="O4" s="11" t="n">
        <v>46306</v>
      </c>
      <c r="P4" s="7" t="n"/>
      <c r="Q4" s="7" t="n"/>
    </row>
    <row r="6" ht="18" customHeight="1">
      <c r="A6" s="12" t="inlineStr">
        <is>
          <t>진행 중인 곳</t>
        </is>
      </c>
      <c r="B6" s="5" t="n"/>
      <c r="C6" s="5" t="n"/>
      <c r="D6" s="12" t="inlineStr">
        <is>
          <t>가중 금액 합계</t>
        </is>
      </c>
      <c r="E6" s="5" t="n"/>
      <c r="F6" s="5" t="n"/>
      <c r="G6" s="12" t="inlineStr">
        <is>
          <t>목표 대비(가중)</t>
        </is>
      </c>
      <c r="H6" s="5" t="n"/>
      <c r="I6" s="5" t="n"/>
      <c r="J6" s="12" t="inlineStr">
        <is>
          <t>확정 금액</t>
        </is>
      </c>
      <c r="K6" s="5" t="n"/>
      <c r="L6" s="5" t="n"/>
      <c r="M6" s="12" t="inlineStr">
        <is>
          <t>기한 지남</t>
        </is>
      </c>
      <c r="N6" s="5" t="n"/>
      <c r="O6" s="12" t="inlineStr">
        <is>
          <t>연락 필요(30일+)</t>
        </is>
      </c>
      <c r="P6" s="5" t="n"/>
      <c r="Q6" s="5" t="n"/>
    </row>
    <row r="7" ht="30" customHeight="1">
      <c r="A7" s="13">
        <f>IF(COUNTA($B$17:$B$28)=0,"",COUNTA($B$17:$B$28)-COUNTIF($H$17:$H$28,"확정")-COUNTIF($H$17:$H$28,"보류·탈락"))</f>
        <v/>
      </c>
      <c r="B7" s="10" t="n"/>
      <c r="C7" s="10" t="n"/>
      <c r="D7" s="14">
        <f>IF(COUNTA($B$17:$B$28)=0,"",SUM($L$17:$L$28))</f>
        <v/>
      </c>
      <c r="E7" s="10" t="n"/>
      <c r="F7" s="10" t="n"/>
      <c r="G7" s="15">
        <f>IF(OR(COUNTA($B$17:$B$28)=0,$F$4=""),"",IFERROR(SUM($L$17:$L$28)/$F$4,""))</f>
        <v/>
      </c>
      <c r="H7" s="10" t="n"/>
      <c r="I7" s="10" t="n"/>
      <c r="J7" s="14">
        <f>IF(COUNTA($B$17:$B$28)=0,"",SUMIF($H$17:$H$28,"확정",$J$17:$J$28))</f>
        <v/>
      </c>
      <c r="K7" s="10" t="n"/>
      <c r="L7" s="10" t="n"/>
      <c r="M7" s="16">
        <f>IF(COUNTA($B$17:$B$28)=0,"",COUNTIF($P$17:$P$28,"기한 지남"))</f>
        <v/>
      </c>
      <c r="N7" s="10" t="n"/>
      <c r="O7" s="16">
        <f>IF(COUNTA($B$17:$B$28)=0,"",COUNTIF($P$17:$P$28,"연락 필요"))</f>
        <v/>
      </c>
      <c r="P7" s="10" t="n"/>
      <c r="Q7" s="10" t="n"/>
    </row>
    <row r="9" ht="22" customHeight="1">
      <c r="A9" s="17" t="inlineStr">
        <is>
          <t>① 파이프라인 (단계별 확률은 바꿔도 돼요 — 가중 금액 = 검토 금액 × 확률)</t>
        </is>
      </c>
    </row>
    <row r="10" ht="20" customHeight="1">
      <c r="A10" s="18" t="inlineStr">
        <is>
          <t>단계</t>
        </is>
      </c>
      <c r="B10" s="19" t="inlineStr">
        <is>
          <t>발굴</t>
        </is>
      </c>
      <c r="C10" s="20" t="n"/>
      <c r="D10" s="19" t="inlineStr">
        <is>
          <t>첫 미팅</t>
        </is>
      </c>
      <c r="E10" s="20" t="n"/>
      <c r="F10" s="19" t="inlineStr">
        <is>
          <t>자료 전달</t>
        </is>
      </c>
      <c r="G10" s="20" t="n"/>
      <c r="H10" s="19" t="inlineStr">
        <is>
          <t>후속 미팅</t>
        </is>
      </c>
      <c r="I10" s="20" t="n"/>
      <c r="J10" s="19" t="inlineStr">
        <is>
          <t>검토·실사</t>
        </is>
      </c>
      <c r="K10" s="20" t="n"/>
      <c r="L10" s="19" t="inlineStr">
        <is>
          <t>조건 협의</t>
        </is>
      </c>
      <c r="M10" s="20" t="n"/>
      <c r="N10" s="19" t="inlineStr">
        <is>
          <t>확정</t>
        </is>
      </c>
      <c r="O10" s="20" t="n"/>
      <c r="P10" s="21" t="inlineStr">
        <is>
          <t>보류·탈락</t>
        </is>
      </c>
      <c r="Q10" s="22" t="n"/>
    </row>
    <row r="11" ht="20" customHeight="1">
      <c r="A11" s="18" t="inlineStr">
        <is>
          <t>확률</t>
        </is>
      </c>
      <c r="B11" s="23" t="n">
        <v>0.05</v>
      </c>
      <c r="C11" s="7" t="n"/>
      <c r="D11" s="23" t="n">
        <v>0.1</v>
      </c>
      <c r="E11" s="7" t="n"/>
      <c r="F11" s="23" t="n">
        <v>0.2</v>
      </c>
      <c r="G11" s="7" t="n"/>
      <c r="H11" s="23" t="n">
        <v>0.3</v>
      </c>
      <c r="I11" s="7" t="n"/>
      <c r="J11" s="23" t="n">
        <v>0.5</v>
      </c>
      <c r="K11" s="7" t="n"/>
      <c r="L11" s="23" t="n">
        <v>0.7</v>
      </c>
      <c r="M11" s="7" t="n"/>
      <c r="N11" s="23" t="n">
        <v>1</v>
      </c>
      <c r="O11" s="7" t="n"/>
      <c r="P11" s="23" t="n">
        <v>0</v>
      </c>
      <c r="Q11" s="7" t="n"/>
    </row>
    <row r="12" ht="20" customHeight="1">
      <c r="A12" s="18" t="inlineStr">
        <is>
          <t>건수</t>
        </is>
      </c>
      <c r="B12" s="24">
        <f>COUNTIF($H$17:$H$28,B$10)</f>
        <v/>
      </c>
      <c r="C12" s="10" t="n"/>
      <c r="D12" s="24">
        <f>COUNTIF($H$17:$H$28,D$10)</f>
        <v/>
      </c>
      <c r="E12" s="10" t="n"/>
      <c r="F12" s="24">
        <f>COUNTIF($H$17:$H$28,F$10)</f>
        <v/>
      </c>
      <c r="G12" s="10" t="n"/>
      <c r="H12" s="24">
        <f>COUNTIF($H$17:$H$28,H$10)</f>
        <v/>
      </c>
      <c r="I12" s="10" t="n"/>
      <c r="J12" s="24">
        <f>COUNTIF($H$17:$H$28,J$10)</f>
        <v/>
      </c>
      <c r="K12" s="10" t="n"/>
      <c r="L12" s="24">
        <f>COUNTIF($H$17:$H$28,L$10)</f>
        <v/>
      </c>
      <c r="M12" s="10" t="n"/>
      <c r="N12" s="24">
        <f>COUNTIF($H$17:$H$28,N$10)</f>
        <v/>
      </c>
      <c r="O12" s="10" t="n"/>
      <c r="P12" s="24">
        <f>COUNTIF($H$17:$H$28,P$10)</f>
        <v/>
      </c>
      <c r="Q12" s="10" t="n"/>
    </row>
    <row r="13" ht="20" customHeight="1">
      <c r="A13" s="18" t="inlineStr">
        <is>
          <t>검토 금액</t>
        </is>
      </c>
      <c r="B13" s="25">
        <f>SUMIF($H$17:$H$28,B$10,$J$17:$J$28)</f>
        <v/>
      </c>
      <c r="C13" s="10" t="n"/>
      <c r="D13" s="25">
        <f>SUMIF($H$17:$H$28,D$10,$J$17:$J$28)</f>
        <v/>
      </c>
      <c r="E13" s="10" t="n"/>
      <c r="F13" s="25">
        <f>SUMIF($H$17:$H$28,F$10,$J$17:$J$28)</f>
        <v/>
      </c>
      <c r="G13" s="10" t="n"/>
      <c r="H13" s="25">
        <f>SUMIF($H$17:$H$28,H$10,$J$17:$J$28)</f>
        <v/>
      </c>
      <c r="I13" s="10" t="n"/>
      <c r="J13" s="25">
        <f>SUMIF($H$17:$H$28,J$10,$J$17:$J$28)</f>
        <v/>
      </c>
      <c r="K13" s="10" t="n"/>
      <c r="L13" s="25">
        <f>SUMIF($H$17:$H$28,L$10,$J$17:$J$28)</f>
        <v/>
      </c>
      <c r="M13" s="10" t="n"/>
      <c r="N13" s="25">
        <f>SUMIF($H$17:$H$28,N$10,$J$17:$J$28)</f>
        <v/>
      </c>
      <c r="O13" s="10" t="n"/>
      <c r="P13" s="25">
        <f>SUMIF($H$17:$H$28,P$10,$J$17:$J$28)</f>
        <v/>
      </c>
      <c r="Q13" s="10" t="n"/>
    </row>
    <row r="14" ht="20" customHeight="1">
      <c r="A14" s="18" t="inlineStr">
        <is>
          <t>가중 금액</t>
        </is>
      </c>
      <c r="B14" s="25">
        <f>SUMIF($H$17:$H$28,B$10,$L$17:$L$28)</f>
        <v/>
      </c>
      <c r="C14" s="10" t="n"/>
      <c r="D14" s="25">
        <f>SUMIF($H$17:$H$28,D$10,$L$17:$L$28)</f>
        <v/>
      </c>
      <c r="E14" s="10" t="n"/>
      <c r="F14" s="25">
        <f>SUMIF($H$17:$H$28,F$10,$L$17:$L$28)</f>
        <v/>
      </c>
      <c r="G14" s="10" t="n"/>
      <c r="H14" s="25">
        <f>SUMIF($H$17:$H$28,H$10,$L$17:$L$28)</f>
        <v/>
      </c>
      <c r="I14" s="10" t="n"/>
      <c r="J14" s="25">
        <f>SUMIF($H$17:$H$28,J$10,$L$17:$L$28)</f>
        <v/>
      </c>
      <c r="K14" s="10" t="n"/>
      <c r="L14" s="25">
        <f>SUMIF($H$17:$H$28,L$10,$L$17:$L$28)</f>
        <v/>
      </c>
      <c r="M14" s="10" t="n"/>
      <c r="N14" s="25">
        <f>SUMIF($H$17:$H$28,N$10,$L$17:$L$28)</f>
        <v/>
      </c>
      <c r="O14" s="10" t="n"/>
      <c r="P14" s="25">
        <f>SUMIF($H$17:$H$28,P$10,$L$17:$L$28)</f>
        <v/>
      </c>
      <c r="Q14" s="10" t="n"/>
    </row>
    <row r="15" ht="22" customHeight="1">
      <c r="A15" s="17" t="inlineStr">
        <is>
          <t>② 기관·회사별 진행   ·   미팅이 끝나면 바로 '다음 할 일'과 마감을 적어요</t>
        </is>
      </c>
    </row>
    <row r="16" ht="30" customHeight="1">
      <c r="A16" s="19" t="inlineStr">
        <is>
          <t>번호</t>
        </is>
      </c>
      <c r="B16" s="19" t="inlineStr">
        <is>
          <t>기관 · 회사</t>
        </is>
      </c>
      <c r="C16" s="19" t="inlineStr">
        <is>
          <t>유형</t>
        </is>
      </c>
      <c r="D16" s="19" t="inlineStr">
        <is>
          <t>담당자</t>
        </is>
      </c>
      <c r="E16" s="19" t="inlineStr">
        <is>
          <t>연락처 · 메일</t>
        </is>
      </c>
      <c r="F16" s="19" t="inlineStr">
        <is>
          <t>첫 접촉</t>
        </is>
      </c>
      <c r="G16" s="19" t="inlineStr">
        <is>
          <t>최근 미팅</t>
        </is>
      </c>
      <c r="H16" s="19" t="inlineStr">
        <is>
          <t>단계</t>
        </is>
      </c>
      <c r="I16" s="19" t="inlineStr">
        <is>
          <t>관심도</t>
        </is>
      </c>
      <c r="J16" s="19" t="inlineStr">
        <is>
          <t>검토 금액</t>
        </is>
      </c>
      <c r="K16" s="19" t="inlineStr">
        <is>
          <t>확률</t>
        </is>
      </c>
      <c r="L16" s="19" t="inlineStr">
        <is>
          <t>가중 금액</t>
        </is>
      </c>
      <c r="M16" s="19" t="inlineStr">
        <is>
          <t>다음 할 일</t>
        </is>
      </c>
      <c r="N16" s="19" t="inlineStr">
        <is>
          <t>마감</t>
        </is>
      </c>
      <c r="O16" s="19" t="inlineStr">
        <is>
          <t>남은 날</t>
        </is>
      </c>
      <c r="P16" s="19" t="inlineStr">
        <is>
          <t>신호</t>
        </is>
      </c>
      <c r="Q16" s="19" t="inlineStr">
        <is>
          <t>메모</t>
        </is>
      </c>
    </row>
    <row r="17" ht="20" customHeight="1">
      <c r="A17" s="26" t="n">
        <v>1</v>
      </c>
      <c r="B17" s="27" t="inlineStr">
        <is>
          <t>○○벤처스</t>
        </is>
      </c>
      <c r="C17" s="26" t="inlineStr">
        <is>
          <t>VC</t>
        </is>
      </c>
      <c r="D17" s="26" t="inlineStr">
        <is>
          <t>심사역 A</t>
        </is>
      </c>
      <c r="E17" s="27" t="inlineStr">
        <is>
          <t>a@example.com</t>
        </is>
      </c>
      <c r="F17" s="28" t="n">
        <v>46254</v>
      </c>
      <c r="G17" s="28" t="n">
        <v>46297</v>
      </c>
      <c r="H17" s="26" t="inlineStr">
        <is>
          <t>검토·실사</t>
        </is>
      </c>
      <c r="I17" s="26" t="inlineStr">
        <is>
          <t>상</t>
        </is>
      </c>
      <c r="J17" s="29" t="n">
        <v>300000000</v>
      </c>
      <c r="K17" s="30">
        <f>IF(H17="","",IFERROR(INDEX($B$11:$Q$11,MATCH(H17,$B$10:$Q$10,0)),""))</f>
        <v/>
      </c>
      <c r="L17" s="31">
        <f>IF(OR(J17="",K17=""),"",ROUND(J17*K17,0))</f>
        <v/>
      </c>
      <c r="M17" s="27" t="inlineStr">
        <is>
          <t>재무 모델 수정본 발송</t>
        </is>
      </c>
      <c r="N17" s="28" t="n">
        <v>46309</v>
      </c>
      <c r="O17" s="32">
        <f>IF(OR(N17="",H17="확정",H17="보류·탈락"),"",N17-$I$4)</f>
        <v/>
      </c>
      <c r="P17" s="33">
        <f>IF(B17="","",IF(H17="확정","완료",IF(H17="보류·탈락","",IF(AND(N17&lt;&gt;"",N17&lt;$I$4),"기한 지남",IF(AND(N17&lt;&gt;"",N17-$I$4&lt;=3),"임박",IF(AND(G17&lt;&gt;"",$I$4-G17&gt;=30),"연락 필요",""))))))</f>
        <v/>
      </c>
      <c r="Q17" s="27" t="inlineStr"/>
    </row>
    <row r="18" ht="20" customHeight="1">
      <c r="A18" s="26" t="n">
        <v>2</v>
      </c>
      <c r="B18" s="27" t="inlineStr">
        <is>
          <t>△△파트너스</t>
        </is>
      </c>
      <c r="C18" s="26" t="inlineStr">
        <is>
          <t>VC</t>
        </is>
      </c>
      <c r="D18" s="26" t="inlineStr">
        <is>
          <t>심사역 B</t>
        </is>
      </c>
      <c r="E18" s="27" t="inlineStr">
        <is>
          <t>b@example.com</t>
        </is>
      </c>
      <c r="F18" s="28" t="n">
        <v>46268</v>
      </c>
      <c r="G18" s="28" t="n">
        <v>46290</v>
      </c>
      <c r="H18" s="26" t="inlineStr">
        <is>
          <t>후속 미팅</t>
        </is>
      </c>
      <c r="I18" s="26" t="inlineStr">
        <is>
          <t>중</t>
        </is>
      </c>
      <c r="J18" s="29" t="n">
        <v>200000000</v>
      </c>
      <c r="K18" s="30">
        <f>IF(H18="","",IFERROR(INDEX($B$11:$Q$11,MATCH(H18,$B$10:$Q$10,0)),""))</f>
        <v/>
      </c>
      <c r="L18" s="31">
        <f>IF(OR(J18="",K18=""),"",ROUND(J18*K18,0))</f>
        <v/>
      </c>
      <c r="M18" s="27" t="inlineStr">
        <is>
          <t>인터뷰 결과 공유</t>
        </is>
      </c>
      <c r="N18" s="28" t="n">
        <v>46305</v>
      </c>
      <c r="O18" s="32">
        <f>IF(OR(N18="",H18="확정",H18="보류·탈락"),"",N18-$I$4)</f>
        <v/>
      </c>
      <c r="P18" s="33">
        <f>IF(B18="","",IF(H18="확정","완료",IF(H18="보류·탈락","",IF(AND(N18&lt;&gt;"",N18&lt;$I$4),"기한 지남",IF(AND(N18&lt;&gt;"",N18-$I$4&lt;=3),"임박",IF(AND(G18&lt;&gt;"",$I$4-G18&gt;=30),"연락 필요",""))))))</f>
        <v/>
      </c>
      <c r="Q18" s="27" t="inlineStr"/>
    </row>
    <row r="19" ht="20" customHeight="1">
      <c r="A19" s="26" t="n">
        <v>3</v>
      </c>
      <c r="B19" s="27" t="inlineStr">
        <is>
          <t>□□액셀러레이터</t>
        </is>
      </c>
      <c r="C19" s="26" t="inlineStr">
        <is>
          <t>액셀러레이터</t>
        </is>
      </c>
      <c r="D19" s="26" t="inlineStr">
        <is>
          <t>매니저 C</t>
        </is>
      </c>
      <c r="E19" s="27" t="inlineStr">
        <is>
          <t>c@example.com</t>
        </is>
      </c>
      <c r="F19" s="28" t="n">
        <v>46213</v>
      </c>
      <c r="G19" s="28" t="n">
        <v>46295</v>
      </c>
      <c r="H19" s="26" t="inlineStr">
        <is>
          <t>조건 협의</t>
        </is>
      </c>
      <c r="I19" s="26" t="inlineStr">
        <is>
          <t>상</t>
        </is>
      </c>
      <c r="J19" s="29" t="n">
        <v>100000000</v>
      </c>
      <c r="K19" s="30">
        <f>IF(H19="","",IFERROR(INDEX($B$11:$Q$11,MATCH(H19,$B$10:$Q$10,0)),""))</f>
        <v/>
      </c>
      <c r="L19" s="31">
        <f>IF(OR(J19="",K19=""),"",ROUND(J19*K19,0))</f>
        <v/>
      </c>
      <c r="M19" s="27" t="inlineStr">
        <is>
          <t>조건 제안서 회신</t>
        </is>
      </c>
      <c r="N19" s="28" t="n">
        <v>46315</v>
      </c>
      <c r="O19" s="32">
        <f>IF(OR(N19="",H19="확정",H19="보류·탈락"),"",N19-$I$4)</f>
        <v/>
      </c>
      <c r="P19" s="33">
        <f>IF(B19="","",IF(H19="확정","완료",IF(H19="보류·탈락","",IF(AND(N19&lt;&gt;"",N19&lt;$I$4),"기한 지남",IF(AND(N19&lt;&gt;"",N19-$I$4&lt;=3),"임박",IF(AND(G19&lt;&gt;"",$I$4-G19&gt;=30),"연락 필요",""))))))</f>
        <v/>
      </c>
      <c r="Q19" s="27" t="inlineStr">
        <is>
          <t>보육 포함</t>
        </is>
      </c>
    </row>
    <row r="20" ht="20" customHeight="1">
      <c r="A20" s="26" t="n">
        <v>4</v>
      </c>
      <c r="B20" s="27" t="inlineStr">
        <is>
          <t>엔젤 투자자 D</t>
        </is>
      </c>
      <c r="C20" s="26" t="inlineStr">
        <is>
          <t>엔젤</t>
        </is>
      </c>
      <c r="D20" s="26" t="inlineStr">
        <is>
          <t>본인</t>
        </is>
      </c>
      <c r="E20" s="27" t="inlineStr">
        <is>
          <t>d@example.com</t>
        </is>
      </c>
      <c r="F20" s="28" t="n">
        <v>46235</v>
      </c>
      <c r="G20" s="28" t="n">
        <v>46262</v>
      </c>
      <c r="H20" s="26" t="inlineStr">
        <is>
          <t>자료 전달</t>
        </is>
      </c>
      <c r="I20" s="26" t="inlineStr">
        <is>
          <t>중</t>
        </is>
      </c>
      <c r="J20" s="29" t="n">
        <v>50000000</v>
      </c>
      <c r="K20" s="30">
        <f>IF(H20="","",IFERROR(INDEX($B$11:$Q$11,MATCH(H20,$B$10:$Q$10,0)),""))</f>
        <v/>
      </c>
      <c r="L20" s="31">
        <f>IF(OR(J20="",K20=""),"",ROUND(J20*K20,0))</f>
        <v/>
      </c>
      <c r="M20" s="27" t="inlineStr">
        <is>
          <t>근황 업데이트 메일</t>
        </is>
      </c>
      <c r="N20" s="28" t="n"/>
      <c r="O20" s="32">
        <f>IF(OR(N20="",H20="확정",H20="보류·탈락"),"",N20-$I$4)</f>
        <v/>
      </c>
      <c r="P20" s="33">
        <f>IF(B20="","",IF(H20="확정","완료",IF(H20="보류·탈락","",IF(AND(N20&lt;&gt;"",N20&lt;$I$4),"기한 지남",IF(AND(N20&lt;&gt;"",N20-$I$4&lt;=3),"임박",IF(AND(G20&lt;&gt;"",$I$4-G20&gt;=30),"연락 필요",""))))))</f>
        <v/>
      </c>
      <c r="Q20" s="27" t="inlineStr"/>
    </row>
    <row r="21" ht="20" customHeight="1">
      <c r="A21" s="26" t="n">
        <v>5</v>
      </c>
      <c r="B21" s="27" t="inlineStr">
        <is>
          <t>◇◇전략투자</t>
        </is>
      </c>
      <c r="C21" s="26" t="inlineStr">
        <is>
          <t>전략 투자자</t>
        </is>
      </c>
      <c r="D21" s="26" t="inlineStr">
        <is>
          <t>팀장 E</t>
        </is>
      </c>
      <c r="E21" s="27" t="inlineStr">
        <is>
          <t>e@example.com</t>
        </is>
      </c>
      <c r="F21" s="28" t="n">
        <v>46283</v>
      </c>
      <c r="G21" s="28" t="n">
        <v>46283</v>
      </c>
      <c r="H21" s="26" t="inlineStr">
        <is>
          <t>첫 미팅</t>
        </is>
      </c>
      <c r="I21" s="26" t="inlineStr">
        <is>
          <t>하</t>
        </is>
      </c>
      <c r="J21" s="29" t="n">
        <v>300000000</v>
      </c>
      <c r="K21" s="30">
        <f>IF(H21="","",IFERROR(INDEX($B$11:$Q$11,MATCH(H21,$B$10:$Q$10,0)),""))</f>
        <v/>
      </c>
      <c r="L21" s="31">
        <f>IF(OR(J21="",K21=""),"",ROUND(J21*K21,0))</f>
        <v/>
      </c>
      <c r="M21" s="27" t="inlineStr">
        <is>
          <t>제휴 가능성 정리</t>
        </is>
      </c>
      <c r="N21" s="28" t="n">
        <v>46320</v>
      </c>
      <c r="O21" s="32">
        <f>IF(OR(N21="",H21="확정",H21="보류·탈락"),"",N21-$I$4)</f>
        <v/>
      </c>
      <c r="P21" s="33">
        <f>IF(B21="","",IF(H21="확정","완료",IF(H21="보류·탈락","",IF(AND(N21&lt;&gt;"",N21&lt;$I$4),"기한 지남",IF(AND(N21&lt;&gt;"",N21-$I$4&lt;=3),"임박",IF(AND(G21&lt;&gt;"",$I$4-G21&gt;=30),"연락 필요",""))))))</f>
        <v/>
      </c>
      <c r="Q21" s="27" t="inlineStr"/>
    </row>
    <row r="22" ht="20" customHeight="1">
      <c r="A22" s="26" t="n">
        <v>6</v>
      </c>
      <c r="B22" s="27" t="inlineStr">
        <is>
          <t>창업 지원 사업</t>
        </is>
      </c>
      <c r="C22" s="26" t="inlineStr">
        <is>
          <t>정부·공공</t>
        </is>
      </c>
      <c r="D22" s="26" t="inlineStr">
        <is>
          <t>담당 F</t>
        </is>
      </c>
      <c r="E22" s="27" t="inlineStr">
        <is>
          <t>f@example.com</t>
        </is>
      </c>
      <c r="F22" s="28" t="n">
        <v>46174</v>
      </c>
      <c r="G22" s="28" t="n">
        <v>46275</v>
      </c>
      <c r="H22" s="26" t="inlineStr">
        <is>
          <t>확정</t>
        </is>
      </c>
      <c r="I22" s="26" t="inlineStr">
        <is>
          <t>상</t>
        </is>
      </c>
      <c r="J22" s="29" t="n">
        <v>70000000</v>
      </c>
      <c r="K22" s="30">
        <f>IF(H22="","",IFERROR(INDEX($B$11:$Q$11,MATCH(H22,$B$10:$Q$10,0)),""))</f>
        <v/>
      </c>
      <c r="L22" s="31">
        <f>IF(OR(J22="",K22=""),"",ROUND(J22*K22,0))</f>
        <v/>
      </c>
      <c r="M22" s="27" t="inlineStr">
        <is>
          <t>협약서 제출 완료</t>
        </is>
      </c>
      <c r="N22" s="28" t="n"/>
      <c r="O22" s="32">
        <f>IF(OR(N22="",H22="확정",H22="보류·탈락"),"",N22-$I$4)</f>
        <v/>
      </c>
      <c r="P22" s="33">
        <f>IF(B22="","",IF(H22="확정","완료",IF(H22="보류·탈락","",IF(AND(N22&lt;&gt;"",N22&lt;$I$4),"기한 지남",IF(AND(N22&lt;&gt;"",N22-$I$4&lt;=3),"임박",IF(AND(G22&lt;&gt;"",$I$4-G22&gt;=30),"연락 필요",""))))))</f>
        <v/>
      </c>
      <c r="Q22" s="27" t="inlineStr">
        <is>
          <t>11월 지급</t>
        </is>
      </c>
    </row>
    <row r="23" ht="20" customHeight="1">
      <c r="A23" s="26" t="n">
        <v>7</v>
      </c>
      <c r="B23" s="27" t="inlineStr">
        <is>
          <t>☆☆캐피탈</t>
        </is>
      </c>
      <c r="C23" s="26" t="inlineStr">
        <is>
          <t>VC</t>
        </is>
      </c>
      <c r="D23" s="26" t="inlineStr">
        <is>
          <t>심사역 G</t>
        </is>
      </c>
      <c r="E23" s="27" t="inlineStr">
        <is>
          <t>g@example.com</t>
        </is>
      </c>
      <c r="F23" s="28" t="n">
        <v>46225</v>
      </c>
      <c r="G23" s="28" t="n">
        <v>46239</v>
      </c>
      <c r="H23" s="26" t="inlineStr">
        <is>
          <t>보류·탈락</t>
        </is>
      </c>
      <c r="I23" s="26" t="inlineStr">
        <is>
          <t>하</t>
        </is>
      </c>
      <c r="J23" s="29" t="n">
        <v>200000000</v>
      </c>
      <c r="K23" s="30">
        <f>IF(H23="","",IFERROR(INDEX($B$11:$Q$11,MATCH(H23,$B$10:$Q$10,0)),""))</f>
        <v/>
      </c>
      <c r="L23" s="31">
        <f>IF(OR(J23="",K23=""),"",ROUND(J23*K23,0))</f>
        <v/>
      </c>
      <c r="M23" s="27" t="inlineStr"/>
      <c r="N23" s="28" t="n"/>
      <c r="O23" s="32">
        <f>IF(OR(N23="",H23="확정",H23="보류·탈락"),"",N23-$I$4)</f>
        <v/>
      </c>
      <c r="P23" s="33">
        <f>IF(B23="","",IF(H23="확정","완료",IF(H23="보류·탈락","",IF(AND(N23&lt;&gt;"",N23&lt;$I$4),"기한 지남",IF(AND(N23&lt;&gt;"",N23-$I$4&lt;=3),"임박",IF(AND(G23&lt;&gt;"",$I$4-G23&gt;=30),"연락 필요",""))))))</f>
        <v/>
      </c>
      <c r="Q23" s="27" t="inlineStr">
        <is>
          <t>시기상조 의견</t>
        </is>
      </c>
    </row>
    <row r="24" ht="20" customHeight="1">
      <c r="A24" s="26" t="n">
        <v>8</v>
      </c>
      <c r="B24" s="27" t="n"/>
      <c r="C24" s="26" t="n"/>
      <c r="D24" s="26" t="n"/>
      <c r="E24" s="27" t="n"/>
      <c r="F24" s="28" t="n"/>
      <c r="G24" s="28" t="n"/>
      <c r="H24" s="26" t="n"/>
      <c r="I24" s="26" t="n"/>
      <c r="J24" s="29" t="n"/>
      <c r="K24" s="30">
        <f>IF(H24="","",IFERROR(INDEX($B$11:$Q$11,MATCH(H24,$B$10:$Q$10,0)),""))</f>
        <v/>
      </c>
      <c r="L24" s="31">
        <f>IF(OR(J24="",K24=""),"",ROUND(J24*K24,0))</f>
        <v/>
      </c>
      <c r="M24" s="27" t="n"/>
      <c r="N24" s="28" t="n"/>
      <c r="O24" s="32">
        <f>IF(OR(N24="",H24="확정",H24="보류·탈락"),"",N24-$I$4)</f>
        <v/>
      </c>
      <c r="P24" s="33">
        <f>IF(B24="","",IF(H24="확정","완료",IF(H24="보류·탈락","",IF(AND(N24&lt;&gt;"",N24&lt;$I$4),"기한 지남",IF(AND(N24&lt;&gt;"",N24-$I$4&lt;=3),"임박",IF(AND(G24&lt;&gt;"",$I$4-G24&gt;=30),"연락 필요",""))))))</f>
        <v/>
      </c>
      <c r="Q24" s="27" t="n"/>
    </row>
    <row r="25" ht="20" customHeight="1">
      <c r="A25" s="26" t="n">
        <v>9</v>
      </c>
      <c r="B25" s="27" t="n"/>
      <c r="C25" s="26" t="n"/>
      <c r="D25" s="26" t="n"/>
      <c r="E25" s="27" t="n"/>
      <c r="F25" s="28" t="n"/>
      <c r="G25" s="28" t="n"/>
      <c r="H25" s="26" t="n"/>
      <c r="I25" s="26" t="n"/>
      <c r="J25" s="29" t="n"/>
      <c r="K25" s="30">
        <f>IF(H25="","",IFERROR(INDEX($B$11:$Q$11,MATCH(H25,$B$10:$Q$10,0)),""))</f>
        <v/>
      </c>
      <c r="L25" s="31">
        <f>IF(OR(J25="",K25=""),"",ROUND(J25*K25,0))</f>
        <v/>
      </c>
      <c r="M25" s="27" t="n"/>
      <c r="N25" s="28" t="n"/>
      <c r="O25" s="32">
        <f>IF(OR(N25="",H25="확정",H25="보류·탈락"),"",N25-$I$4)</f>
        <v/>
      </c>
      <c r="P25" s="33">
        <f>IF(B25="","",IF(H25="확정","완료",IF(H25="보류·탈락","",IF(AND(N25&lt;&gt;"",N25&lt;$I$4),"기한 지남",IF(AND(N25&lt;&gt;"",N25-$I$4&lt;=3),"임박",IF(AND(G25&lt;&gt;"",$I$4-G25&gt;=30),"연락 필요",""))))))</f>
        <v/>
      </c>
      <c r="Q25" s="27" t="n"/>
    </row>
    <row r="26" ht="20" customHeight="1">
      <c r="A26" s="26" t="n">
        <v>10</v>
      </c>
      <c r="B26" s="27" t="n"/>
      <c r="C26" s="26" t="n"/>
      <c r="D26" s="26" t="n"/>
      <c r="E26" s="27" t="n"/>
      <c r="F26" s="28" t="n"/>
      <c r="G26" s="28" t="n"/>
      <c r="H26" s="26" t="n"/>
      <c r="I26" s="26" t="n"/>
      <c r="J26" s="29" t="n"/>
      <c r="K26" s="30">
        <f>IF(H26="","",IFERROR(INDEX($B$11:$Q$11,MATCH(H26,$B$10:$Q$10,0)),""))</f>
        <v/>
      </c>
      <c r="L26" s="31">
        <f>IF(OR(J26="",K26=""),"",ROUND(J26*K26,0))</f>
        <v/>
      </c>
      <c r="M26" s="27" t="n"/>
      <c r="N26" s="28" t="n"/>
      <c r="O26" s="32">
        <f>IF(OR(N26="",H26="확정",H26="보류·탈락"),"",N26-$I$4)</f>
        <v/>
      </c>
      <c r="P26" s="33">
        <f>IF(B26="","",IF(H26="확정","완료",IF(H26="보류·탈락","",IF(AND(N26&lt;&gt;"",N26&lt;$I$4),"기한 지남",IF(AND(N26&lt;&gt;"",N26-$I$4&lt;=3),"임박",IF(AND(G26&lt;&gt;"",$I$4-G26&gt;=30),"연락 필요",""))))))</f>
        <v/>
      </c>
      <c r="Q26" s="27" t="n"/>
    </row>
    <row r="27" ht="20" customHeight="1">
      <c r="A27" s="26" t="n">
        <v>11</v>
      </c>
      <c r="B27" s="27" t="n"/>
      <c r="C27" s="26" t="n"/>
      <c r="D27" s="26" t="n"/>
      <c r="E27" s="27" t="n"/>
      <c r="F27" s="28" t="n"/>
      <c r="G27" s="28" t="n"/>
      <c r="H27" s="26" t="n"/>
      <c r="I27" s="26" t="n"/>
      <c r="J27" s="29" t="n"/>
      <c r="K27" s="30">
        <f>IF(H27="","",IFERROR(INDEX($B$11:$Q$11,MATCH(H27,$B$10:$Q$10,0)),""))</f>
        <v/>
      </c>
      <c r="L27" s="31">
        <f>IF(OR(J27="",K27=""),"",ROUND(J27*K27,0))</f>
        <v/>
      </c>
      <c r="M27" s="27" t="n"/>
      <c r="N27" s="28" t="n"/>
      <c r="O27" s="32">
        <f>IF(OR(N27="",H27="확정",H27="보류·탈락"),"",N27-$I$4)</f>
        <v/>
      </c>
      <c r="P27" s="33">
        <f>IF(B27="","",IF(H27="확정","완료",IF(H27="보류·탈락","",IF(AND(N27&lt;&gt;"",N27&lt;$I$4),"기한 지남",IF(AND(N27&lt;&gt;"",N27-$I$4&lt;=3),"임박",IF(AND(G27&lt;&gt;"",$I$4-G27&gt;=30),"연락 필요",""))))))</f>
        <v/>
      </c>
      <c r="Q27" s="27" t="n"/>
    </row>
    <row r="28" ht="20" customHeight="1">
      <c r="A28" s="26" t="n">
        <v>12</v>
      </c>
      <c r="B28" s="27" t="n"/>
      <c r="C28" s="26" t="n"/>
      <c r="D28" s="26" t="n"/>
      <c r="E28" s="27" t="n"/>
      <c r="F28" s="28" t="n"/>
      <c r="G28" s="28" t="n"/>
      <c r="H28" s="26" t="n"/>
      <c r="I28" s="26" t="n"/>
      <c r="J28" s="29" t="n"/>
      <c r="K28" s="30">
        <f>IF(H28="","",IFERROR(INDEX($B$11:$Q$11,MATCH(H28,$B$10:$Q$10,0)),""))</f>
        <v/>
      </c>
      <c r="L28" s="31">
        <f>IF(OR(J28="",K28=""),"",ROUND(J28*K28,0))</f>
        <v/>
      </c>
      <c r="M28" s="27" t="n"/>
      <c r="N28" s="28" t="n"/>
      <c r="O28" s="32">
        <f>IF(OR(N28="",H28="확정",H28="보류·탈락"),"",N28-$I$4)</f>
        <v/>
      </c>
      <c r="P28" s="33">
        <f>IF(B28="","",IF(H28="확정","완료",IF(H28="보류·탈락","",IF(AND(N28&lt;&gt;"",N28&lt;$I$4),"기한 지남",IF(AND(N28&lt;&gt;"",N28-$I$4&lt;=3),"임박",IF(AND(G28&lt;&gt;"",$I$4-G28&gt;=30),"연락 필요",""))))))</f>
        <v/>
      </c>
      <c r="Q28" s="27" t="n"/>
    </row>
    <row r="30" ht="22" customHeight="1">
      <c r="A30" s="17" t="inlineStr">
        <is>
          <t>③ 미팅 기록   ·   받은 질문과 약속한 자료를 남겨 두면 다음 미팅 준비가 쉬워요</t>
        </is>
      </c>
    </row>
    <row r="31" ht="30" customHeight="1">
      <c r="A31" s="19" t="inlineStr">
        <is>
          <t>날짜</t>
        </is>
      </c>
      <c r="B31" s="20" t="n"/>
      <c r="C31" s="19" t="inlineStr">
        <is>
          <t>기관 · 회사</t>
        </is>
      </c>
      <c r="D31" s="20" t="n"/>
      <c r="E31" s="19" t="inlineStr">
        <is>
          <t>참석자</t>
        </is>
      </c>
      <c r="F31" s="20" t="n"/>
      <c r="G31" s="19" t="inlineStr">
        <is>
          <t>주요 질문 · 피드백</t>
        </is>
      </c>
      <c r="H31" s="20" t="n"/>
      <c r="I31" s="20" t="n"/>
      <c r="J31" s="20" t="n"/>
      <c r="K31" s="20" t="n"/>
      <c r="L31" s="19" t="inlineStr">
        <is>
          <t>약속한 자료</t>
        </is>
      </c>
      <c r="M31" s="20" t="n"/>
      <c r="N31" s="20" t="n"/>
      <c r="O31" s="19" t="inlineStr">
        <is>
          <t>다음 단계</t>
        </is>
      </c>
      <c r="P31" s="20" t="n"/>
      <c r="Q31" s="20" t="n"/>
    </row>
    <row r="32" ht="30" customHeight="1">
      <c r="A32" s="28" t="n">
        <v>46297</v>
      </c>
      <c r="B32" s="7" t="n"/>
      <c r="C32" s="27" t="inlineStr">
        <is>
          <t>○○벤처스</t>
        </is>
      </c>
      <c r="D32" s="7" t="n"/>
      <c r="E32" s="27" t="inlineStr">
        <is>
          <t>대표 2, 심사역 1</t>
        </is>
      </c>
      <c r="F32" s="7" t="n"/>
      <c r="G32" s="34" t="inlineStr">
        <is>
          <t>월 반복 매출 성장률 근거, 고객 이탈률 질문</t>
        </is>
      </c>
      <c r="H32" s="7" t="n"/>
      <c r="I32" s="7" t="n"/>
      <c r="J32" s="7" t="n"/>
      <c r="K32" s="7" t="n"/>
      <c r="L32" s="34" t="inlineStr">
        <is>
          <t>재무 모델, 코호트 표</t>
        </is>
      </c>
      <c r="M32" s="7" t="n"/>
      <c r="N32" s="7" t="n"/>
      <c r="O32" s="34" t="inlineStr">
        <is>
          <t>실사 자료 목록 받기</t>
        </is>
      </c>
      <c r="P32" s="7" t="n"/>
      <c r="Q32" s="7" t="n"/>
    </row>
    <row r="33" ht="30" customHeight="1">
      <c r="A33" s="28" t="n">
        <v>46295</v>
      </c>
      <c r="B33" s="7" t="n"/>
      <c r="C33" s="27" t="inlineStr">
        <is>
          <t>□□액셀러레이터</t>
        </is>
      </c>
      <c r="D33" s="7" t="n"/>
      <c r="E33" s="27" t="inlineStr">
        <is>
          <t>대표 1, 매니저 1</t>
        </is>
      </c>
      <c r="F33" s="7" t="n"/>
      <c r="G33" s="34" t="inlineStr">
        <is>
          <t>투자 조건·보육 기간 설명 들음</t>
        </is>
      </c>
      <c r="H33" s="7" t="n"/>
      <c r="I33" s="7" t="n"/>
      <c r="J33" s="7" t="n"/>
      <c r="K33" s="7" t="n"/>
      <c r="L33" s="34" t="inlineStr">
        <is>
          <t>법인 등기부, 주주명부</t>
        </is>
      </c>
      <c r="M33" s="7" t="n"/>
      <c r="N33" s="7" t="n"/>
      <c r="O33" s="34" t="inlineStr">
        <is>
          <t>조건 제안서 검토</t>
        </is>
      </c>
      <c r="P33" s="7" t="n"/>
      <c r="Q33" s="7" t="n"/>
    </row>
    <row r="34" ht="30" customHeight="1">
      <c r="A34" s="28" t="n">
        <v>46290</v>
      </c>
      <c r="B34" s="7" t="n"/>
      <c r="C34" s="27" t="inlineStr">
        <is>
          <t>△△파트너스</t>
        </is>
      </c>
      <c r="D34" s="7" t="n"/>
      <c r="E34" s="27" t="inlineStr">
        <is>
          <t>대표 2, 심사역 2</t>
        </is>
      </c>
      <c r="F34" s="7" t="n"/>
      <c r="G34" s="34" t="inlineStr">
        <is>
          <t>경쟁사 대비 차별점, 영업 채널</t>
        </is>
      </c>
      <c r="H34" s="7" t="n"/>
      <c r="I34" s="7" t="n"/>
      <c r="J34" s="7" t="n"/>
      <c r="K34" s="7" t="n"/>
      <c r="L34" s="34" t="inlineStr">
        <is>
          <t>고객 인터뷰 5건 요약</t>
        </is>
      </c>
      <c r="M34" s="7" t="n"/>
      <c r="N34" s="7" t="n"/>
      <c r="O34" s="34" t="inlineStr">
        <is>
          <t>2차 미팅 일정 잡기</t>
        </is>
      </c>
      <c r="P34" s="7" t="n"/>
      <c r="Q34" s="7" t="n"/>
    </row>
    <row r="35" ht="30" customHeight="1">
      <c r="A35" s="28" t="n"/>
      <c r="B35" s="7" t="n"/>
      <c r="C35" s="27" t="n"/>
      <c r="D35" s="7" t="n"/>
      <c r="E35" s="27" t="n"/>
      <c r="F35" s="7" t="n"/>
      <c r="G35" s="34" t="n"/>
      <c r="H35" s="7" t="n"/>
      <c r="I35" s="7" t="n"/>
      <c r="J35" s="7" t="n"/>
      <c r="K35" s="7" t="n"/>
      <c r="L35" s="34" t="n"/>
      <c r="M35" s="7" t="n"/>
      <c r="N35" s="7" t="n"/>
      <c r="O35" s="34" t="n"/>
      <c r="P35" s="7" t="n"/>
      <c r="Q35" s="7" t="n"/>
    </row>
    <row r="36" ht="30" customHeight="1">
      <c r="A36" s="28" t="n"/>
      <c r="B36" s="7" t="n"/>
      <c r="C36" s="27" t="n"/>
      <c r="D36" s="7" t="n"/>
      <c r="E36" s="27" t="n"/>
      <c r="F36" s="7" t="n"/>
      <c r="G36" s="34" t="n"/>
      <c r="H36" s="7" t="n"/>
      <c r="I36" s="7" t="n"/>
      <c r="J36" s="7" t="n"/>
      <c r="K36" s="7" t="n"/>
      <c r="L36" s="34" t="n"/>
      <c r="M36" s="7" t="n"/>
      <c r="N36" s="7" t="n"/>
      <c r="O36" s="34" t="n"/>
      <c r="P36" s="7" t="n"/>
      <c r="Q36" s="7" t="n"/>
    </row>
    <row r="37" ht="30" customHeight="1">
      <c r="A37" s="28" t="n"/>
      <c r="B37" s="7" t="n"/>
      <c r="C37" s="27" t="n"/>
      <c r="D37" s="7" t="n"/>
      <c r="E37" s="27" t="n"/>
      <c r="F37" s="7" t="n"/>
      <c r="G37" s="34" t="n"/>
      <c r="H37" s="7" t="n"/>
      <c r="I37" s="7" t="n"/>
      <c r="J37" s="7" t="n"/>
      <c r="K37" s="7" t="n"/>
      <c r="L37" s="34" t="n"/>
      <c r="M37" s="7" t="n"/>
      <c r="N37" s="7" t="n"/>
      <c r="O37" s="34" t="n"/>
      <c r="P37" s="7" t="n"/>
      <c r="Q37" s="7" t="n"/>
    </row>
    <row r="39">
      <c r="A39" s="35" t="inlineStr">
        <is>
          <t>쓰는 법</t>
        </is>
      </c>
    </row>
    <row r="40">
      <c r="A40" s="36" t="inlineStr">
        <is>
          <t>1. 만난 곳마다 한 줄 적고, 단계를 고르면 확률·가중 금액과 ① 파이프라인 건수·금액이 자동으로 바뀌어요.</t>
        </is>
      </c>
    </row>
    <row r="41">
      <c r="A41" s="36" t="inlineStr">
        <is>
          <t>2. 미팅이 끝나면 '다음 할 일'과 마감을 바로 적어요. 마감 3일 전 노랑, 지나면 빨강으로 알려 줘요.</t>
        </is>
      </c>
    </row>
    <row r="42">
      <c r="A42" s="36" t="inlineStr">
        <is>
          <t>3. 최근 미팅이 30일 넘은 곳은 '연락 필요'가 떠요. 근황 메일 한 통이라도 보내세요.</t>
        </is>
      </c>
    </row>
    <row r="43">
      <c r="A43" s="36" t="inlineStr">
        <is>
          <t>4. ③ 미팅 기록에 받은 질문을 모아 두면 IR 자료(투자 설명 자료)의 빈 곳이 보여요. 투자 계약 조건은 전문가와 확인하세요.</t>
        </is>
      </c>
    </row>
  </sheetData>
  <mergeCells count="109">
    <mergeCell ref="L33:N33"/>
    <mergeCell ref="N11:O11"/>
    <mergeCell ref="H10:I10"/>
    <mergeCell ref="O4:Q4"/>
    <mergeCell ref="J10:K10"/>
    <mergeCell ref="O31:Q31"/>
    <mergeCell ref="L35:N35"/>
    <mergeCell ref="B12:C12"/>
    <mergeCell ref="L12:M12"/>
    <mergeCell ref="N12:O12"/>
    <mergeCell ref="D13:E13"/>
    <mergeCell ref="B14:C14"/>
    <mergeCell ref="L14:M14"/>
    <mergeCell ref="N14:O14"/>
    <mergeCell ref="B13:C13"/>
    <mergeCell ref="E34:F34"/>
    <mergeCell ref="L4:M4"/>
    <mergeCell ref="A33:B33"/>
    <mergeCell ref="G33:K33"/>
    <mergeCell ref="C36:D36"/>
    <mergeCell ref="E36:F36"/>
    <mergeCell ref="F13:G13"/>
    <mergeCell ref="P13:Q13"/>
    <mergeCell ref="H13:I13"/>
    <mergeCell ref="A35:B35"/>
    <mergeCell ref="G35:K35"/>
    <mergeCell ref="L32:N32"/>
    <mergeCell ref="O33:Q33"/>
    <mergeCell ref="A6:C6"/>
    <mergeCell ref="A40:Q40"/>
    <mergeCell ref="D10:E10"/>
    <mergeCell ref="G6:I6"/>
    <mergeCell ref="F10:G10"/>
    <mergeCell ref="P10:Q10"/>
    <mergeCell ref="G36:K36"/>
    <mergeCell ref="C4:D4"/>
    <mergeCell ref="J7:L7"/>
    <mergeCell ref="B11:C11"/>
    <mergeCell ref="D11:E11"/>
    <mergeCell ref="A37:B37"/>
    <mergeCell ref="P11:Q11"/>
    <mergeCell ref="G37:K37"/>
    <mergeCell ref="L34:N34"/>
    <mergeCell ref="H11:I11"/>
    <mergeCell ref="M7:N7"/>
    <mergeCell ref="J11:K11"/>
    <mergeCell ref="L36:N36"/>
    <mergeCell ref="A2:Q2"/>
    <mergeCell ref="O7:Q7"/>
    <mergeCell ref="A42:Q42"/>
    <mergeCell ref="N13:O13"/>
    <mergeCell ref="H12:I12"/>
    <mergeCell ref="J12:K12"/>
    <mergeCell ref="G32:K32"/>
    <mergeCell ref="L37:N37"/>
    <mergeCell ref="P14:Q14"/>
    <mergeCell ref="H14:I14"/>
    <mergeCell ref="A7:C7"/>
    <mergeCell ref="A34:B34"/>
    <mergeCell ref="F4:G4"/>
    <mergeCell ref="J6:L6"/>
    <mergeCell ref="C34:D34"/>
    <mergeCell ref="A30:Q30"/>
    <mergeCell ref="O35:Q35"/>
    <mergeCell ref="A36:B36"/>
    <mergeCell ref="A15:Q15"/>
    <mergeCell ref="D7:F7"/>
    <mergeCell ref="A41:Q41"/>
    <mergeCell ref="C31:D31"/>
    <mergeCell ref="E31:F31"/>
    <mergeCell ref="L10:M10"/>
    <mergeCell ref="N10:O10"/>
    <mergeCell ref="O37:Q37"/>
    <mergeCell ref="A32:B32"/>
    <mergeCell ref="D12:E12"/>
    <mergeCell ref="A4:B4"/>
    <mergeCell ref="C32:D32"/>
    <mergeCell ref="P12:Q12"/>
    <mergeCell ref="O6:Q6"/>
    <mergeCell ref="E32:F32"/>
    <mergeCell ref="D14:E14"/>
    <mergeCell ref="L11:M11"/>
    <mergeCell ref="F14:G14"/>
    <mergeCell ref="G31:K31"/>
    <mergeCell ref="D6:F6"/>
    <mergeCell ref="G7:I7"/>
    <mergeCell ref="F11:G11"/>
    <mergeCell ref="A9:Q9"/>
    <mergeCell ref="C33:D33"/>
    <mergeCell ref="O32:Q32"/>
    <mergeCell ref="J14:K14"/>
    <mergeCell ref="E33:F33"/>
    <mergeCell ref="J13:K13"/>
    <mergeCell ref="A1:Q1"/>
    <mergeCell ref="L13:M13"/>
    <mergeCell ref="C35:D35"/>
    <mergeCell ref="E35:F35"/>
    <mergeCell ref="F12:G12"/>
    <mergeCell ref="L31:N31"/>
    <mergeCell ref="G34:K34"/>
    <mergeCell ref="M6:N6"/>
    <mergeCell ref="B10:C10"/>
    <mergeCell ref="O34:Q34"/>
    <mergeCell ref="I4:J4"/>
    <mergeCell ref="C37:D37"/>
    <mergeCell ref="O36:Q36"/>
    <mergeCell ref="A43:Q43"/>
    <mergeCell ref="E37:F37"/>
    <mergeCell ref="A31:B31"/>
  </mergeCells>
  <conditionalFormatting sqref="B12:Q14">
    <cfRule type="expression" priority="1" dxfId="0">
      <formula>B12=0</formula>
    </cfRule>
  </conditionalFormatting>
  <conditionalFormatting sqref="P17:P28">
    <cfRule type="expression" priority="2" dxfId="1">
      <formula>$P17="기한 지남"</formula>
    </cfRule>
    <cfRule type="expression" priority="3" dxfId="2">
      <formula>OR($P17="임박",$P17="연락 필요")</formula>
    </cfRule>
    <cfRule type="expression" priority="4" dxfId="3">
      <formula>$P17="완료"</formula>
    </cfRule>
  </conditionalFormatting>
  <conditionalFormatting sqref="M17:O28">
    <cfRule type="expression" priority="5" dxfId="4">
      <formula>$P17="기한 지남"</formula>
    </cfRule>
  </conditionalFormatting>
  <conditionalFormatting sqref="B17:Q28">
    <cfRule type="expression" priority="6" dxfId="0">
      <formula>$H17="보류·탈락"</formula>
    </cfRule>
  </conditionalFormatting>
  <dataValidations count="3">
    <dataValidation sqref="C17:C28" showDropDown="0" showInputMessage="0" showErrorMessage="0" allowBlank="1" type="list">
      <formula1>"VC,엔젤,액셀러레이터,전략 투자자,정부·공공,파트너사,기타"</formula1>
    </dataValidation>
    <dataValidation sqref="H17:H28" showDropDown="0" showInputMessage="0" showErrorMessage="0" allowBlank="1" type="list">
      <formula1>"발굴,첫 미팅,자료 전달,후속 미팅,검토·실사,조건 협의,확정,보류·탈락"</formula1>
    </dataValidation>
    <dataValidation sqref="I17:I28" showDropDown="0" showInputMessage="0" showErrorMessage="0" allowBlank="1" type="list">
      <formula1>"상,중,하"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