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용 지원자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'채용 지원자'!$A$1:$Q$40</definedName>
    <definedName name="_xlnm.Print_Area" localSheetId="1">'작성 예시'!$A$1:$Q$40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&quot;명&quot;"/>
    <numFmt numFmtId="165" formatCode="yyyy-mm-dd"/>
    <numFmt numFmtId="166" formatCode="0.0"/>
    <numFmt numFmtId="167" formatCode="0&quot;건&quot;"/>
  </numFmts>
  <fonts count="11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2F7D4F"/>
      <sz val="10"/>
    </font>
  </fonts>
  <fills count="6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  <fill>
      <patternFill patternType="solid">
        <fgColor rgb="00FBEAEA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164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164" fontId="7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8" fillId="3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165" fontId="9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/>
    </xf>
    <xf numFmtId="166" fontId="9" fillId="4" borderId="2" applyAlignment="1" pivotButton="0" quotePrefix="0" xfId="0">
      <alignment horizontal="center" vertical="center" wrapText="1"/>
    </xf>
    <xf numFmtId="0" fontId="9" fillId="4" borderId="2" applyAlignment="1" pivotButton="0" quotePrefix="0" xfId="0">
      <alignment horizontal="center" vertical="center" wrapText="1"/>
    </xf>
    <xf numFmtId="166" fontId="7" fillId="4" borderId="2" applyAlignment="1" pivotButton="0" quotePrefix="0" xfId="0">
      <alignment horizontal="center" vertical="center" wrapText="1"/>
    </xf>
    <xf numFmtId="167" fontId="7" fillId="4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b val="1"/>
        <color rgb="001E7B3A"/>
      </font>
      <fill>
        <patternFill patternType="solid">
          <fgColor rgb="00E3F2E7"/>
          <bgColor rgb="00E3F2E7"/>
        </patternFill>
      </fill>
    </dxf>
    <dxf>
      <font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b val="1"/>
        <color rgb="001F5FA8"/>
      </font>
      <fill>
        <patternFill patternType="solid">
          <fgColor rgb="00E8F0FB"/>
          <bgColor rgb="00E8F0FB"/>
        </patternFill>
      </fill>
    </dxf>
    <dxf>
      <font>
        <color rgb="00A3A9A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" customWidth="1" min="2" max="2"/>
    <col width="11" customWidth="1" min="3" max="3"/>
    <col width="10" customWidth="1" min="4" max="4"/>
    <col width="10" customWidth="1" min="5" max="5"/>
    <col width="13" customWidth="1" min="6" max="6"/>
    <col width="10" customWidth="1" min="7" max="7"/>
    <col width="10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8" customWidth="1" min="14" max="14"/>
    <col width="9" customWidth="1" min="15" max="15"/>
    <col width="13" customWidth="1" min="16" max="16"/>
    <col width="14" customWidth="1" min="17" max="17"/>
  </cols>
  <sheetData>
    <row r="1" ht="34" customHeight="1">
      <c r="A1" s="1" t="inlineStr">
        <is>
          <t>채용 지원자 관리표</t>
        </is>
      </c>
    </row>
    <row r="2">
      <c r="A2" s="2" t="inlineStr">
        <is>
          <t>지원자별 단계·면접 점수·결과 안내까지 — 단계별 인원과 '다음 할 일'이 자동으로 정리됩니다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 ht="24" customHeight="1">
      <c r="A4" s="4" t="inlineStr">
        <is>
          <t>채용 포지션</t>
        </is>
      </c>
      <c r="B4" s="5" t="n"/>
      <c r="C4" s="6" t="n"/>
      <c r="D4" s="7" t="n"/>
      <c r="E4" s="7" t="n"/>
      <c r="F4" s="4" t="inlineStr">
        <is>
          <t>채용 인원</t>
        </is>
      </c>
      <c r="G4" s="8" t="n"/>
      <c r="H4" s="4" t="inlineStr">
        <is>
          <t>모집 마감</t>
        </is>
      </c>
      <c r="I4" s="9" t="n"/>
      <c r="J4" s="7" t="n"/>
      <c r="K4" s="4" t="inlineStr">
        <is>
          <t>담당자</t>
        </is>
      </c>
      <c r="L4" s="5" t="n"/>
      <c r="M4" s="6" t="n"/>
      <c r="N4" s="7" t="n"/>
      <c r="O4" s="4" t="inlineStr">
        <is>
          <t>작성일</t>
        </is>
      </c>
      <c r="P4" s="9" t="n"/>
      <c r="Q4" s="7" t="n"/>
    </row>
    <row r="6" ht="22" customHeight="1">
      <c r="A6" s="10" t="inlineStr">
        <is>
          <t>① 단계별 인원 (자동)</t>
        </is>
      </c>
    </row>
    <row r="7" ht="22" customHeight="1">
      <c r="A7" s="11" t="inlineStr">
        <is>
          <t>단계</t>
        </is>
      </c>
      <c r="B7" s="11" t="inlineStr">
        <is>
          <t>서류 접수  ▶</t>
        </is>
      </c>
      <c r="C7" s="5" t="n"/>
      <c r="D7" s="11" t="inlineStr">
        <is>
          <t>서류 합격  ▶</t>
        </is>
      </c>
      <c r="E7" s="5" t="n"/>
      <c r="F7" s="11" t="inlineStr">
        <is>
          <t>1차 면접  ▶</t>
        </is>
      </c>
      <c r="G7" s="5" t="n"/>
      <c r="H7" s="11" t="inlineStr">
        <is>
          <t>2차 면접  ▶</t>
        </is>
      </c>
      <c r="I7" s="5" t="n"/>
      <c r="J7" s="11" t="inlineStr">
        <is>
          <t>처우 협의  ▶</t>
        </is>
      </c>
      <c r="K7" s="5" t="n"/>
      <c r="L7" s="11" t="inlineStr">
        <is>
          <t>입사 확정</t>
        </is>
      </c>
      <c r="M7" s="5" t="n"/>
      <c r="N7" s="12" t="inlineStr">
        <is>
          <t>불합격</t>
        </is>
      </c>
      <c r="O7" s="13" t="n"/>
      <c r="P7" s="12" t="inlineStr">
        <is>
          <t>지원 취소</t>
        </is>
      </c>
      <c r="Q7" s="13" t="n"/>
    </row>
    <row r="8" ht="30" customHeight="1">
      <c r="A8" s="11" t="inlineStr">
        <is>
          <t>인원</t>
        </is>
      </c>
      <c r="B8" s="14">
        <f>IF(COUNTA($B$12:$B$26)=0,"",COUNTIF($G$12:$G$26,"서류 접수"))</f>
        <v/>
      </c>
      <c r="C8" s="15" t="n"/>
      <c r="D8" s="14">
        <f>IF(COUNTA($B$12:$B$26)=0,"",COUNTIF($G$12:$G$26,"서류 합격"))</f>
        <v/>
      </c>
      <c r="E8" s="15" t="n"/>
      <c r="F8" s="14">
        <f>IF(COUNTA($B$12:$B$26)=0,"",COUNTIF($G$12:$G$26,"1차 면접"))</f>
        <v/>
      </c>
      <c r="G8" s="15" t="n"/>
      <c r="H8" s="14">
        <f>IF(COUNTA($B$12:$B$26)=0,"",COUNTIF($G$12:$G$26,"2차 면접"))</f>
        <v/>
      </c>
      <c r="I8" s="15" t="n"/>
      <c r="J8" s="14">
        <f>IF(COUNTA($B$12:$B$26)=0,"",COUNTIF($G$12:$G$26,"처우 협의"))</f>
        <v/>
      </c>
      <c r="K8" s="15" t="n"/>
      <c r="L8" s="14">
        <f>IF(COUNTA($B$12:$B$26)=0,"",COUNTIF($G$12:$G$26,"입사 확정"))</f>
        <v/>
      </c>
      <c r="M8" s="15" t="n"/>
      <c r="N8" s="14">
        <f>IF(COUNTA($B$12:$B$26)=0,"",COUNTIF($G$12:$G$26,"불합격"))</f>
        <v/>
      </c>
      <c r="O8" s="15" t="n"/>
      <c r="P8" s="14">
        <f>IF(COUNTA($B$12:$B$26)=0,"",COUNTIF($G$12:$G$26,"지원 취소"))</f>
        <v/>
      </c>
      <c r="Q8" s="15" t="n"/>
    </row>
    <row r="10" ht="22" customHeight="1">
      <c r="A10" s="10" t="inlineStr">
        <is>
          <t>② 지원자 목록   ·   점수 1(부족)~5(매우 좋음), 면접관 여럿이면 평균을 적어요</t>
        </is>
      </c>
    </row>
    <row r="11" ht="30" customHeight="1">
      <c r="A11" s="16" t="inlineStr">
        <is>
          <t>번호</t>
        </is>
      </c>
      <c r="B11" s="16" t="inlineStr">
        <is>
          <t>지원자</t>
        </is>
      </c>
      <c r="C11" s="16" t="inlineStr">
        <is>
          <t>지원 직무</t>
        </is>
      </c>
      <c r="D11" s="16" t="inlineStr">
        <is>
          <t>지원일</t>
        </is>
      </c>
      <c r="E11" s="16" t="inlineStr">
        <is>
          <t>지원 경로</t>
        </is>
      </c>
      <c r="F11" s="16" t="inlineStr">
        <is>
          <t>연락처</t>
        </is>
      </c>
      <c r="G11" s="16" t="inlineStr">
        <is>
          <t>단계</t>
        </is>
      </c>
      <c r="H11" s="16" t="inlineStr">
        <is>
          <t>면접일</t>
        </is>
      </c>
      <c r="I11" s="16" t="inlineStr">
        <is>
          <t>직무 역량</t>
        </is>
      </c>
      <c r="J11" s="16" t="inlineStr">
        <is>
          <t>경험</t>
        </is>
      </c>
      <c r="K11" s="16" t="inlineStr">
        <is>
          <t>소통</t>
        </is>
      </c>
      <c r="L11" s="16" t="inlineStr">
        <is>
          <t>팀 적합</t>
        </is>
      </c>
      <c r="M11" s="16" t="inlineStr">
        <is>
          <t>평균</t>
        </is>
      </c>
      <c r="N11" s="16" t="inlineStr">
        <is>
          <t>결과</t>
        </is>
      </c>
      <c r="O11" s="16" t="inlineStr">
        <is>
          <t>결과 안내</t>
        </is>
      </c>
      <c r="P11" s="16" t="inlineStr">
        <is>
          <t>다음 할 일</t>
        </is>
      </c>
      <c r="Q11" s="16" t="inlineStr">
        <is>
          <t>메모</t>
        </is>
      </c>
    </row>
    <row r="12" ht="20" customHeight="1">
      <c r="A12" s="17" t="n">
        <v>1</v>
      </c>
      <c r="B12" s="17" t="n"/>
      <c r="C12" s="17" t="n"/>
      <c r="D12" s="18" t="n"/>
      <c r="E12" s="17" t="n"/>
      <c r="F12" s="19" t="n"/>
      <c r="G12" s="17" t="n"/>
      <c r="H12" s="18" t="n"/>
      <c r="I12" s="17" t="n"/>
      <c r="J12" s="17" t="n"/>
      <c r="K12" s="17" t="n"/>
      <c r="L12" s="17" t="n"/>
      <c r="M12" s="20">
        <f>IF(COUNT(I12:L12)=0,"",ROUND(SUM(I12:L12)/MAX(1,COUNT(I12:L12)),1))</f>
        <v/>
      </c>
      <c r="N12" s="17" t="n"/>
      <c r="O12" s="17" t="n"/>
      <c r="P12" s="21">
        <f>IF(B12="","",IF(AND(OR(N12="합격",N12="불합격"),O12&lt;&gt;"안내 완료"),"결과 안내",IF(OR(N12="합격",N12="불합격"),"",IF(H12&lt;&gt;"",IF(H12&gt;=TODAY(),"면접 준비",IF(M12="","평가 입력","다음 단계 결정")),IF(AND(G12="서류 접수",D12&lt;&gt;""),IF(TODAY()-D12&gt;=7,"서류 검토 지연","서류 검토"),"")))))</f>
        <v/>
      </c>
      <c r="Q12" s="19" t="n"/>
    </row>
    <row r="13" ht="20" customHeight="1">
      <c r="A13" s="17" t="n">
        <v>2</v>
      </c>
      <c r="B13" s="17" t="n"/>
      <c r="C13" s="17" t="n"/>
      <c r="D13" s="18" t="n"/>
      <c r="E13" s="17" t="n"/>
      <c r="F13" s="19" t="n"/>
      <c r="G13" s="17" t="n"/>
      <c r="H13" s="18" t="n"/>
      <c r="I13" s="17" t="n"/>
      <c r="J13" s="17" t="n"/>
      <c r="K13" s="17" t="n"/>
      <c r="L13" s="17" t="n"/>
      <c r="M13" s="20">
        <f>IF(COUNT(I13:L13)=0,"",ROUND(SUM(I13:L13)/MAX(1,COUNT(I13:L13)),1))</f>
        <v/>
      </c>
      <c r="N13" s="17" t="n"/>
      <c r="O13" s="17" t="n"/>
      <c r="P13" s="21">
        <f>IF(B13="","",IF(AND(OR(N13="합격",N13="불합격"),O13&lt;&gt;"안내 완료"),"결과 안내",IF(OR(N13="합격",N13="불합격"),"",IF(H13&lt;&gt;"",IF(H13&gt;=TODAY(),"면접 준비",IF(M13="","평가 입력","다음 단계 결정")),IF(AND(G13="서류 접수",D13&lt;&gt;""),IF(TODAY()-D13&gt;=7,"서류 검토 지연","서류 검토"),"")))))</f>
        <v/>
      </c>
      <c r="Q13" s="19" t="n"/>
    </row>
    <row r="14" ht="20" customHeight="1">
      <c r="A14" s="17" t="n">
        <v>3</v>
      </c>
      <c r="B14" s="17" t="n"/>
      <c r="C14" s="17" t="n"/>
      <c r="D14" s="18" t="n"/>
      <c r="E14" s="17" t="n"/>
      <c r="F14" s="19" t="n"/>
      <c r="G14" s="17" t="n"/>
      <c r="H14" s="18" t="n"/>
      <c r="I14" s="17" t="n"/>
      <c r="J14" s="17" t="n"/>
      <c r="K14" s="17" t="n"/>
      <c r="L14" s="17" t="n"/>
      <c r="M14" s="20">
        <f>IF(COUNT(I14:L14)=0,"",ROUND(SUM(I14:L14)/MAX(1,COUNT(I14:L14)),1))</f>
        <v/>
      </c>
      <c r="N14" s="17" t="n"/>
      <c r="O14" s="17" t="n"/>
      <c r="P14" s="21">
        <f>IF(B14="","",IF(AND(OR(N14="합격",N14="불합격"),O14&lt;&gt;"안내 완료"),"결과 안내",IF(OR(N14="합격",N14="불합격"),"",IF(H14&lt;&gt;"",IF(H14&gt;=TODAY(),"면접 준비",IF(M14="","평가 입력","다음 단계 결정")),IF(AND(G14="서류 접수",D14&lt;&gt;""),IF(TODAY()-D14&gt;=7,"서류 검토 지연","서류 검토"),"")))))</f>
        <v/>
      </c>
      <c r="Q14" s="19" t="n"/>
    </row>
    <row r="15" ht="20" customHeight="1">
      <c r="A15" s="17" t="n">
        <v>4</v>
      </c>
      <c r="B15" s="17" t="n"/>
      <c r="C15" s="17" t="n"/>
      <c r="D15" s="18" t="n"/>
      <c r="E15" s="17" t="n"/>
      <c r="F15" s="19" t="n"/>
      <c r="G15" s="17" t="n"/>
      <c r="H15" s="18" t="n"/>
      <c r="I15" s="17" t="n"/>
      <c r="J15" s="17" t="n"/>
      <c r="K15" s="17" t="n"/>
      <c r="L15" s="17" t="n"/>
      <c r="M15" s="20">
        <f>IF(COUNT(I15:L15)=0,"",ROUND(SUM(I15:L15)/MAX(1,COUNT(I15:L15)),1))</f>
        <v/>
      </c>
      <c r="N15" s="17" t="n"/>
      <c r="O15" s="17" t="n"/>
      <c r="P15" s="21">
        <f>IF(B15="","",IF(AND(OR(N15="합격",N15="불합격"),O15&lt;&gt;"안내 완료"),"결과 안내",IF(OR(N15="합격",N15="불합격"),"",IF(H15&lt;&gt;"",IF(H15&gt;=TODAY(),"면접 준비",IF(M15="","평가 입력","다음 단계 결정")),IF(AND(G15="서류 접수",D15&lt;&gt;""),IF(TODAY()-D15&gt;=7,"서류 검토 지연","서류 검토"),"")))))</f>
        <v/>
      </c>
      <c r="Q15" s="19" t="n"/>
    </row>
    <row r="16" ht="20" customHeight="1">
      <c r="A16" s="17" t="n">
        <v>5</v>
      </c>
      <c r="B16" s="17" t="n"/>
      <c r="C16" s="17" t="n"/>
      <c r="D16" s="18" t="n"/>
      <c r="E16" s="17" t="n"/>
      <c r="F16" s="19" t="n"/>
      <c r="G16" s="17" t="n"/>
      <c r="H16" s="18" t="n"/>
      <c r="I16" s="17" t="n"/>
      <c r="J16" s="17" t="n"/>
      <c r="K16" s="17" t="n"/>
      <c r="L16" s="17" t="n"/>
      <c r="M16" s="20">
        <f>IF(COUNT(I16:L16)=0,"",ROUND(SUM(I16:L16)/MAX(1,COUNT(I16:L16)),1))</f>
        <v/>
      </c>
      <c r="N16" s="17" t="n"/>
      <c r="O16" s="17" t="n"/>
      <c r="P16" s="21">
        <f>IF(B16="","",IF(AND(OR(N16="합격",N16="불합격"),O16&lt;&gt;"안내 완료"),"결과 안내",IF(OR(N16="합격",N16="불합격"),"",IF(H16&lt;&gt;"",IF(H16&gt;=TODAY(),"면접 준비",IF(M16="","평가 입력","다음 단계 결정")),IF(AND(G16="서류 접수",D16&lt;&gt;""),IF(TODAY()-D16&gt;=7,"서류 검토 지연","서류 검토"),"")))))</f>
        <v/>
      </c>
      <c r="Q16" s="19" t="n"/>
    </row>
    <row r="17" ht="20" customHeight="1">
      <c r="A17" s="17" t="n">
        <v>6</v>
      </c>
      <c r="B17" s="17" t="n"/>
      <c r="C17" s="17" t="n"/>
      <c r="D17" s="18" t="n"/>
      <c r="E17" s="17" t="n"/>
      <c r="F17" s="19" t="n"/>
      <c r="G17" s="17" t="n"/>
      <c r="H17" s="18" t="n"/>
      <c r="I17" s="17" t="n"/>
      <c r="J17" s="17" t="n"/>
      <c r="K17" s="17" t="n"/>
      <c r="L17" s="17" t="n"/>
      <c r="M17" s="20">
        <f>IF(COUNT(I17:L17)=0,"",ROUND(SUM(I17:L17)/MAX(1,COUNT(I17:L17)),1))</f>
        <v/>
      </c>
      <c r="N17" s="17" t="n"/>
      <c r="O17" s="17" t="n"/>
      <c r="P17" s="21">
        <f>IF(B17="","",IF(AND(OR(N17="합격",N17="불합격"),O17&lt;&gt;"안내 완료"),"결과 안내",IF(OR(N17="합격",N17="불합격"),"",IF(H17&lt;&gt;"",IF(H17&gt;=TODAY(),"면접 준비",IF(M17="","평가 입력","다음 단계 결정")),IF(AND(G17="서류 접수",D17&lt;&gt;""),IF(TODAY()-D17&gt;=7,"서류 검토 지연","서류 검토"),"")))))</f>
        <v/>
      </c>
      <c r="Q17" s="19" t="n"/>
    </row>
    <row r="18" ht="20" customHeight="1">
      <c r="A18" s="17" t="n">
        <v>7</v>
      </c>
      <c r="B18" s="17" t="n"/>
      <c r="C18" s="17" t="n"/>
      <c r="D18" s="18" t="n"/>
      <c r="E18" s="17" t="n"/>
      <c r="F18" s="19" t="n"/>
      <c r="G18" s="17" t="n"/>
      <c r="H18" s="18" t="n"/>
      <c r="I18" s="17" t="n"/>
      <c r="J18" s="17" t="n"/>
      <c r="K18" s="17" t="n"/>
      <c r="L18" s="17" t="n"/>
      <c r="M18" s="20">
        <f>IF(COUNT(I18:L18)=0,"",ROUND(SUM(I18:L18)/MAX(1,COUNT(I18:L18)),1))</f>
        <v/>
      </c>
      <c r="N18" s="17" t="n"/>
      <c r="O18" s="17" t="n"/>
      <c r="P18" s="21">
        <f>IF(B18="","",IF(AND(OR(N18="합격",N18="불합격"),O18&lt;&gt;"안내 완료"),"결과 안내",IF(OR(N18="합격",N18="불합격"),"",IF(H18&lt;&gt;"",IF(H18&gt;=TODAY(),"면접 준비",IF(M18="","평가 입력","다음 단계 결정")),IF(AND(G18="서류 접수",D18&lt;&gt;""),IF(TODAY()-D18&gt;=7,"서류 검토 지연","서류 검토"),"")))))</f>
        <v/>
      </c>
      <c r="Q18" s="19" t="n"/>
    </row>
    <row r="19" ht="20" customHeight="1">
      <c r="A19" s="17" t="n">
        <v>8</v>
      </c>
      <c r="B19" s="17" t="n"/>
      <c r="C19" s="17" t="n"/>
      <c r="D19" s="18" t="n"/>
      <c r="E19" s="17" t="n"/>
      <c r="F19" s="19" t="n"/>
      <c r="G19" s="17" t="n"/>
      <c r="H19" s="18" t="n"/>
      <c r="I19" s="17" t="n"/>
      <c r="J19" s="17" t="n"/>
      <c r="K19" s="17" t="n"/>
      <c r="L19" s="17" t="n"/>
      <c r="M19" s="20">
        <f>IF(COUNT(I19:L19)=0,"",ROUND(SUM(I19:L19)/MAX(1,COUNT(I19:L19)),1))</f>
        <v/>
      </c>
      <c r="N19" s="17" t="n"/>
      <c r="O19" s="17" t="n"/>
      <c r="P19" s="21">
        <f>IF(B19="","",IF(AND(OR(N19="합격",N19="불합격"),O19&lt;&gt;"안내 완료"),"결과 안내",IF(OR(N19="합격",N19="불합격"),"",IF(H19&lt;&gt;"",IF(H19&gt;=TODAY(),"면접 준비",IF(M19="","평가 입력","다음 단계 결정")),IF(AND(G19="서류 접수",D19&lt;&gt;""),IF(TODAY()-D19&gt;=7,"서류 검토 지연","서류 검토"),"")))))</f>
        <v/>
      </c>
      <c r="Q19" s="19" t="n"/>
    </row>
    <row r="20" ht="20" customHeight="1">
      <c r="A20" s="17" t="n">
        <v>9</v>
      </c>
      <c r="B20" s="17" t="n"/>
      <c r="C20" s="17" t="n"/>
      <c r="D20" s="18" t="n"/>
      <c r="E20" s="17" t="n"/>
      <c r="F20" s="19" t="n"/>
      <c r="G20" s="17" t="n"/>
      <c r="H20" s="18" t="n"/>
      <c r="I20" s="17" t="n"/>
      <c r="J20" s="17" t="n"/>
      <c r="K20" s="17" t="n"/>
      <c r="L20" s="17" t="n"/>
      <c r="M20" s="20">
        <f>IF(COUNT(I20:L20)=0,"",ROUND(SUM(I20:L20)/MAX(1,COUNT(I20:L20)),1))</f>
        <v/>
      </c>
      <c r="N20" s="17" t="n"/>
      <c r="O20" s="17" t="n"/>
      <c r="P20" s="21">
        <f>IF(B20="","",IF(AND(OR(N20="합격",N20="불합격"),O20&lt;&gt;"안내 완료"),"결과 안내",IF(OR(N20="합격",N20="불합격"),"",IF(H20&lt;&gt;"",IF(H20&gt;=TODAY(),"면접 준비",IF(M20="","평가 입력","다음 단계 결정")),IF(AND(G20="서류 접수",D20&lt;&gt;""),IF(TODAY()-D20&gt;=7,"서류 검토 지연","서류 검토"),"")))))</f>
        <v/>
      </c>
      <c r="Q20" s="19" t="n"/>
    </row>
    <row r="21" ht="20" customHeight="1">
      <c r="A21" s="17" t="n">
        <v>10</v>
      </c>
      <c r="B21" s="17" t="n"/>
      <c r="C21" s="17" t="n"/>
      <c r="D21" s="18" t="n"/>
      <c r="E21" s="17" t="n"/>
      <c r="F21" s="19" t="n"/>
      <c r="G21" s="17" t="n"/>
      <c r="H21" s="18" t="n"/>
      <c r="I21" s="17" t="n"/>
      <c r="J21" s="17" t="n"/>
      <c r="K21" s="17" t="n"/>
      <c r="L21" s="17" t="n"/>
      <c r="M21" s="20">
        <f>IF(COUNT(I21:L21)=0,"",ROUND(SUM(I21:L21)/MAX(1,COUNT(I21:L21)),1))</f>
        <v/>
      </c>
      <c r="N21" s="17" t="n"/>
      <c r="O21" s="17" t="n"/>
      <c r="P21" s="21">
        <f>IF(B21="","",IF(AND(OR(N21="합격",N21="불합격"),O21&lt;&gt;"안내 완료"),"결과 안내",IF(OR(N21="합격",N21="불합격"),"",IF(H21&lt;&gt;"",IF(H21&gt;=TODAY(),"면접 준비",IF(M21="","평가 입력","다음 단계 결정")),IF(AND(G21="서류 접수",D21&lt;&gt;""),IF(TODAY()-D21&gt;=7,"서류 검토 지연","서류 검토"),"")))))</f>
        <v/>
      </c>
      <c r="Q21" s="19" t="n"/>
    </row>
    <row r="22" ht="20" customHeight="1">
      <c r="A22" s="17" t="n">
        <v>11</v>
      </c>
      <c r="B22" s="17" t="n"/>
      <c r="C22" s="17" t="n"/>
      <c r="D22" s="18" t="n"/>
      <c r="E22" s="17" t="n"/>
      <c r="F22" s="19" t="n"/>
      <c r="G22" s="17" t="n"/>
      <c r="H22" s="18" t="n"/>
      <c r="I22" s="17" t="n"/>
      <c r="J22" s="17" t="n"/>
      <c r="K22" s="17" t="n"/>
      <c r="L22" s="17" t="n"/>
      <c r="M22" s="20">
        <f>IF(COUNT(I22:L22)=0,"",ROUND(SUM(I22:L22)/MAX(1,COUNT(I22:L22)),1))</f>
        <v/>
      </c>
      <c r="N22" s="17" t="n"/>
      <c r="O22" s="17" t="n"/>
      <c r="P22" s="21">
        <f>IF(B22="","",IF(AND(OR(N22="합격",N22="불합격"),O22&lt;&gt;"안내 완료"),"결과 안내",IF(OR(N22="합격",N22="불합격"),"",IF(H22&lt;&gt;"",IF(H22&gt;=TODAY(),"면접 준비",IF(M22="","평가 입력","다음 단계 결정")),IF(AND(G22="서류 접수",D22&lt;&gt;""),IF(TODAY()-D22&gt;=7,"서류 검토 지연","서류 검토"),"")))))</f>
        <v/>
      </c>
      <c r="Q22" s="19" t="n"/>
    </row>
    <row r="23" ht="20" customHeight="1">
      <c r="A23" s="17" t="n">
        <v>12</v>
      </c>
      <c r="B23" s="17" t="n"/>
      <c r="C23" s="17" t="n"/>
      <c r="D23" s="18" t="n"/>
      <c r="E23" s="17" t="n"/>
      <c r="F23" s="19" t="n"/>
      <c r="G23" s="17" t="n"/>
      <c r="H23" s="18" t="n"/>
      <c r="I23" s="17" t="n"/>
      <c r="J23" s="17" t="n"/>
      <c r="K23" s="17" t="n"/>
      <c r="L23" s="17" t="n"/>
      <c r="M23" s="20">
        <f>IF(COUNT(I23:L23)=0,"",ROUND(SUM(I23:L23)/MAX(1,COUNT(I23:L23)),1))</f>
        <v/>
      </c>
      <c r="N23" s="17" t="n"/>
      <c r="O23" s="17" t="n"/>
      <c r="P23" s="21">
        <f>IF(B23="","",IF(AND(OR(N23="합격",N23="불합격"),O23&lt;&gt;"안내 완료"),"결과 안내",IF(OR(N23="합격",N23="불합격"),"",IF(H23&lt;&gt;"",IF(H23&gt;=TODAY(),"면접 준비",IF(M23="","평가 입력","다음 단계 결정")),IF(AND(G23="서류 접수",D23&lt;&gt;""),IF(TODAY()-D23&gt;=7,"서류 검토 지연","서류 검토"),"")))))</f>
        <v/>
      </c>
      <c r="Q23" s="19" t="n"/>
    </row>
    <row r="24" ht="20" customHeight="1">
      <c r="A24" s="17" t="n">
        <v>13</v>
      </c>
      <c r="B24" s="17" t="n"/>
      <c r="C24" s="17" t="n"/>
      <c r="D24" s="18" t="n"/>
      <c r="E24" s="17" t="n"/>
      <c r="F24" s="19" t="n"/>
      <c r="G24" s="17" t="n"/>
      <c r="H24" s="18" t="n"/>
      <c r="I24" s="17" t="n"/>
      <c r="J24" s="17" t="n"/>
      <c r="K24" s="17" t="n"/>
      <c r="L24" s="17" t="n"/>
      <c r="M24" s="20">
        <f>IF(COUNT(I24:L24)=0,"",ROUND(SUM(I24:L24)/MAX(1,COUNT(I24:L24)),1))</f>
        <v/>
      </c>
      <c r="N24" s="17" t="n"/>
      <c r="O24" s="17" t="n"/>
      <c r="P24" s="21">
        <f>IF(B24="","",IF(AND(OR(N24="합격",N24="불합격"),O24&lt;&gt;"안내 완료"),"결과 안내",IF(OR(N24="합격",N24="불합격"),"",IF(H24&lt;&gt;"",IF(H24&gt;=TODAY(),"면접 준비",IF(M24="","평가 입력","다음 단계 결정")),IF(AND(G24="서류 접수",D24&lt;&gt;""),IF(TODAY()-D24&gt;=7,"서류 검토 지연","서류 검토"),"")))))</f>
        <v/>
      </c>
      <c r="Q24" s="19" t="n"/>
    </row>
    <row r="25" ht="20" customHeight="1">
      <c r="A25" s="17" t="n">
        <v>14</v>
      </c>
      <c r="B25" s="17" t="n"/>
      <c r="C25" s="17" t="n"/>
      <c r="D25" s="18" t="n"/>
      <c r="E25" s="17" t="n"/>
      <c r="F25" s="19" t="n"/>
      <c r="G25" s="17" t="n"/>
      <c r="H25" s="18" t="n"/>
      <c r="I25" s="17" t="n"/>
      <c r="J25" s="17" t="n"/>
      <c r="K25" s="17" t="n"/>
      <c r="L25" s="17" t="n"/>
      <c r="M25" s="20">
        <f>IF(COUNT(I25:L25)=0,"",ROUND(SUM(I25:L25)/MAX(1,COUNT(I25:L25)),1))</f>
        <v/>
      </c>
      <c r="N25" s="17" t="n"/>
      <c r="O25" s="17" t="n"/>
      <c r="P25" s="21">
        <f>IF(B25="","",IF(AND(OR(N25="합격",N25="불합격"),O25&lt;&gt;"안내 완료"),"결과 안내",IF(OR(N25="합격",N25="불합격"),"",IF(H25&lt;&gt;"",IF(H25&gt;=TODAY(),"면접 준비",IF(M25="","평가 입력","다음 단계 결정")),IF(AND(G25="서류 접수",D25&lt;&gt;""),IF(TODAY()-D25&gt;=7,"서류 검토 지연","서류 검토"),"")))))</f>
        <v/>
      </c>
      <c r="Q25" s="19" t="n"/>
    </row>
    <row r="26" ht="20" customHeight="1">
      <c r="A26" s="17" t="n">
        <v>15</v>
      </c>
      <c r="B26" s="17" t="n"/>
      <c r="C26" s="17" t="n"/>
      <c r="D26" s="18" t="n"/>
      <c r="E26" s="17" t="n"/>
      <c r="F26" s="19" t="n"/>
      <c r="G26" s="17" t="n"/>
      <c r="H26" s="18" t="n"/>
      <c r="I26" s="17" t="n"/>
      <c r="J26" s="17" t="n"/>
      <c r="K26" s="17" t="n"/>
      <c r="L26" s="17" t="n"/>
      <c r="M26" s="20">
        <f>IF(COUNT(I26:L26)=0,"",ROUND(SUM(I26:L26)/MAX(1,COUNT(I26:L26)),1))</f>
        <v/>
      </c>
      <c r="N26" s="17" t="n"/>
      <c r="O26" s="17" t="n"/>
      <c r="P26" s="21">
        <f>IF(B26="","",IF(AND(OR(N26="합격",N26="불합격"),O26&lt;&gt;"안내 완료"),"결과 안내",IF(OR(N26="합격",N26="불합격"),"",IF(H26&lt;&gt;"",IF(H26&gt;=TODAY(),"면접 준비",IF(M26="","평가 입력","다음 단계 결정")),IF(AND(G26="서류 접수",D26&lt;&gt;""),IF(TODAY()-D26&gt;=7,"서류 검토 지연","서류 검토"),"")))))</f>
        <v/>
      </c>
      <c r="Q26" s="19" t="n"/>
    </row>
    <row r="28" ht="18" customHeight="1">
      <c r="A28" s="11" t="inlineStr">
        <is>
          <t>전체 지원자</t>
        </is>
      </c>
      <c r="B28" s="5" t="n"/>
      <c r="C28" s="5" t="n"/>
      <c r="D28" s="11" t="inlineStr">
        <is>
          <t>면접 평균 점수</t>
        </is>
      </c>
      <c r="E28" s="5" t="n"/>
      <c r="F28" s="5" t="n"/>
      <c r="G28" s="11" t="inlineStr">
        <is>
          <t>4점 이상</t>
        </is>
      </c>
      <c r="H28" s="5" t="n"/>
      <c r="I28" s="5" t="n"/>
      <c r="J28" s="11" t="inlineStr">
        <is>
          <t>결과 안내 남음</t>
        </is>
      </c>
      <c r="K28" s="5" t="n"/>
      <c r="L28" s="5" t="n"/>
      <c r="M28" s="5" t="n"/>
      <c r="N28" s="11" t="inlineStr">
        <is>
          <t>할 일(면접 준비·평가·단계 결정)</t>
        </is>
      </c>
      <c r="O28" s="5" t="n"/>
      <c r="P28" s="5" t="n"/>
      <c r="Q28" s="5" t="n"/>
    </row>
    <row r="29" ht="30" customHeight="1">
      <c r="A29" s="14">
        <f>IF(COUNTA($B$12:$B$26)=0,"",COUNTA($B$12:$B$26))</f>
        <v/>
      </c>
      <c r="B29" s="15" t="n"/>
      <c r="C29" s="15" t="n"/>
      <c r="D29" s="22">
        <f>IF(COUNTA($B$12:$B$26)=0,"",IFERROR(AVERAGE($M$12:$M$26),""))</f>
        <v/>
      </c>
      <c r="E29" s="15" t="n"/>
      <c r="F29" s="15" t="n"/>
      <c r="G29" s="14">
        <f>IF(COUNTA($B$12:$B$26)=0,"",COUNTIF($M$12:$M$26,"&gt;=4"))</f>
        <v/>
      </c>
      <c r="H29" s="15" t="n"/>
      <c r="I29" s="15" t="n"/>
      <c r="J29" s="14">
        <f>IF(COUNTA($B$12:$B$26)=0,"",COUNTIF($P$12:$P$26,"결과 안내"))</f>
        <v/>
      </c>
      <c r="K29" s="15" t="n"/>
      <c r="L29" s="15" t="n"/>
      <c r="M29" s="15" t="n"/>
      <c r="N29" s="23">
        <f>IF(COUNTA($B$12:$B$26)=0,"",COUNTIF($P$12:$P$26,"면접 준비")+COUNTIF($P$12:$P$26,"평가 입력")+COUNTIF($P$12:$P$26,"다음 단계 결정"))</f>
        <v/>
      </c>
      <c r="O29" s="15" t="n"/>
      <c r="P29" s="15" t="n"/>
      <c r="Q29" s="15" t="n"/>
    </row>
    <row r="31" ht="18" customHeight="1">
      <c r="A31" s="24" t="inlineStr">
        <is>
          <t>평가 기준 예시 — 직무 역량: 과제·포트폴리오로 확인한 실력 / 경험: 비슷한 일을 해 본 정도 / 소통: 질문 이해·설명 / 팀 적합: 일하는 방식·근무 조건이 맞는지. 같은 질문지로 모든 지원자를 평가하면 비교가 공정해요.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</row>
    <row r="34">
      <c r="A34" s="25" t="inlineStr">
        <is>
          <t>쓰는 법</t>
        </is>
      </c>
    </row>
    <row r="35">
      <c r="A35" s="26" t="inlineStr">
        <is>
          <t>1. 지원서가 오면 한 줄 적고 단계를 '서류 접수'로. 단계를 바꿀 때마다 위 ① 단계별 인원이 자동으로 바뀌어요.</t>
        </is>
      </c>
    </row>
    <row r="36">
      <c r="A36" s="26" t="inlineStr">
        <is>
          <t>2. 면접이 끝나면 4개 항목 점수(1~5)를 고르세요. 평균 4점 이상은 초록, 3점 미만은 빨강으로 보여요.</t>
        </is>
      </c>
    </row>
    <row r="37">
      <c r="A37" s="26" t="inlineStr">
        <is>
          <t>3. '다음 할 일' 칸이 서류 검토 지연(7일+)·면접 준비·평가 입력·다음 단계 결정·결과 안내를 알려 줘요. 불합격자에게도 꼭 결과를 안내하세요.</t>
        </is>
      </c>
    </row>
    <row r="38">
      <c r="A38" s="26" t="inlineStr">
        <is>
          <t>4. 연락처 등 지원자 개인정보는 채용에 필요한 만큼만 적고, 채용이 끝나면 정리(삭제)하세요. 채용 절차의 법적 기준은 노무 전문가와 확인하세요.</t>
        </is>
      </c>
    </row>
  </sheetData>
  <mergeCells count="41">
    <mergeCell ref="P4:Q4"/>
    <mergeCell ref="N28:Q28"/>
    <mergeCell ref="L7:M7"/>
    <mergeCell ref="B7:C7"/>
    <mergeCell ref="G28:I28"/>
    <mergeCell ref="N7:O7"/>
    <mergeCell ref="A1:Q1"/>
    <mergeCell ref="F7:G7"/>
    <mergeCell ref="A36:Q36"/>
    <mergeCell ref="A6:Q6"/>
    <mergeCell ref="D28:F28"/>
    <mergeCell ref="P8:Q8"/>
    <mergeCell ref="A29:C29"/>
    <mergeCell ref="L8:M8"/>
    <mergeCell ref="B8:C8"/>
    <mergeCell ref="G29:I29"/>
    <mergeCell ref="N8:O8"/>
    <mergeCell ref="J29:M29"/>
    <mergeCell ref="A37:Q37"/>
    <mergeCell ref="F8:G8"/>
    <mergeCell ref="A28:C28"/>
    <mergeCell ref="J28:M28"/>
    <mergeCell ref="D29:F29"/>
    <mergeCell ref="D7:E7"/>
    <mergeCell ref="P7:Q7"/>
    <mergeCell ref="H7:I7"/>
    <mergeCell ref="J7:K7"/>
    <mergeCell ref="A2:Q2"/>
    <mergeCell ref="N29:Q29"/>
    <mergeCell ref="A31:Q32"/>
    <mergeCell ref="A4:B4"/>
    <mergeCell ref="D8:E8"/>
    <mergeCell ref="I4:J4"/>
    <mergeCell ref="A35:Q35"/>
    <mergeCell ref="A38:Q38"/>
    <mergeCell ref="C4:E4"/>
    <mergeCell ref="A10:Q10"/>
    <mergeCell ref="H8:I8"/>
    <mergeCell ref="K4:L4"/>
    <mergeCell ref="J8:K8"/>
    <mergeCell ref="M4:N4"/>
  </mergeCells>
  <conditionalFormatting sqref="M12:M26">
    <cfRule type="expression" priority="1" dxfId="0">
      <formula>AND($M12&lt;&gt;"",$M12&gt;=4)</formula>
    </cfRule>
    <cfRule type="expression" priority="2" dxfId="1">
      <formula>AND($M12&lt;&gt;"",$M12&lt;3)</formula>
    </cfRule>
  </conditionalFormatting>
  <conditionalFormatting sqref="P12:P26">
    <cfRule type="expression" priority="3" dxfId="2">
      <formula>OR($P12="결과 안내",$P12="서류 검토 지연")</formula>
    </cfRule>
    <cfRule type="expression" priority="4" dxfId="3">
      <formula>OR($P12="평가 입력",$P12="다음 단계 결정")</formula>
    </cfRule>
    <cfRule type="expression" priority="5" dxfId="4">
      <formula>$P12="면접 준비"</formula>
    </cfRule>
  </conditionalFormatting>
  <conditionalFormatting sqref="G12:G26">
    <cfRule type="expression" priority="6" dxfId="0">
      <formula>$G12="입사 확정"</formula>
    </cfRule>
  </conditionalFormatting>
  <conditionalFormatting sqref="B12:Q26">
    <cfRule type="expression" priority="7" dxfId="5">
      <formula>OR($G12="불합격",$G12="지원 취소")</formula>
    </cfRule>
  </conditionalFormatting>
  <dataValidations count="5">
    <dataValidation sqref="E12:E26" showDropDown="0" showInputMessage="0" showErrorMessage="0" allowBlank="1" type="list">
      <formula1>"채용 사이트,지인 추천,SNS,홈페이지,학교·기관,기타"</formula1>
    </dataValidation>
    <dataValidation sqref="G12:G26" showDropDown="0" showInputMessage="0" showErrorMessage="0" allowBlank="1" type="list">
      <formula1>"서류 접수,서류 합격,1차 면접,2차 면접,처우 협의,입사 확정,불합격,지원 취소"</formula1>
    </dataValidation>
    <dataValidation sqref="I12:L26" showDropDown="0" showInputMessage="1" showErrorMessage="0" allowBlank="1" prompt="1 부족 · 3 보통 · 5 매우 좋음" type="list">
      <formula1>"1,2,3,4,5"</formula1>
    </dataValidation>
    <dataValidation sqref="N12:N26" showDropDown="0" showInputMessage="0" showErrorMessage="0" allowBlank="1" type="list">
      <formula1>"진행 중,합격,불합격,보류"</formula1>
    </dataValidation>
    <dataValidation sqref="O12:O26" showDropDown="0" showInputMessage="0" showErrorMessage="0" allowBlank="1" type="list">
      <formula1>"미안내,안내 완료"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" customWidth="1" min="2" max="2"/>
    <col width="11" customWidth="1" min="3" max="3"/>
    <col width="10" customWidth="1" min="4" max="4"/>
    <col width="10" customWidth="1" min="5" max="5"/>
    <col width="13" customWidth="1" min="6" max="6"/>
    <col width="10" customWidth="1" min="7" max="7"/>
    <col width="10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8" customWidth="1" min="14" max="14"/>
    <col width="9" customWidth="1" min="15" max="15"/>
    <col width="13" customWidth="1" min="16" max="16"/>
    <col width="14" customWidth="1" min="17" max="17"/>
  </cols>
  <sheetData>
    <row r="1" ht="34" customHeight="1">
      <c r="A1" s="1" t="inlineStr">
        <is>
          <t>채용 지원자 관리표</t>
        </is>
      </c>
    </row>
    <row r="2">
      <c r="A2" s="2" t="inlineStr">
        <is>
          <t>지원자별 단계·면접 점수·결과 안내까지 — 단계별 인원과 '다음 할 일'이 자동으로 정리됩니다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 ht="24" customHeight="1">
      <c r="A4" s="4" t="inlineStr">
        <is>
          <t>채용 포지션</t>
        </is>
      </c>
      <c r="B4" s="5" t="n"/>
      <c r="C4" s="6" t="inlineStr">
        <is>
          <t>SNS 콘텐츠 디자이너(정규직)</t>
        </is>
      </c>
      <c r="D4" s="7" t="n"/>
      <c r="E4" s="7" t="n"/>
      <c r="F4" s="4" t="inlineStr">
        <is>
          <t>채용 인원</t>
        </is>
      </c>
      <c r="G4" s="8" t="n">
        <v>1</v>
      </c>
      <c r="H4" s="4" t="inlineStr">
        <is>
          <t>모집 마감</t>
        </is>
      </c>
      <c r="I4" s="9" t="n">
        <v>46310</v>
      </c>
      <c r="J4" s="7" t="n"/>
      <c r="K4" s="4" t="inlineStr">
        <is>
          <t>담당자</t>
        </is>
      </c>
      <c r="L4" s="5" t="n"/>
      <c r="M4" s="6" t="inlineStr">
        <is>
          <t>김대표</t>
        </is>
      </c>
      <c r="N4" s="7" t="n"/>
      <c r="O4" s="4" t="inlineStr">
        <is>
          <t>작성일</t>
        </is>
      </c>
      <c r="P4" s="9" t="n">
        <v>46306</v>
      </c>
      <c r="Q4" s="7" t="n"/>
    </row>
    <row r="6" ht="22" customHeight="1">
      <c r="A6" s="10" t="inlineStr">
        <is>
          <t>① 단계별 인원 (자동)</t>
        </is>
      </c>
    </row>
    <row r="7" ht="22" customHeight="1">
      <c r="A7" s="11" t="inlineStr">
        <is>
          <t>단계</t>
        </is>
      </c>
      <c r="B7" s="11" t="inlineStr">
        <is>
          <t>서류 접수  ▶</t>
        </is>
      </c>
      <c r="C7" s="5" t="n"/>
      <c r="D7" s="11" t="inlineStr">
        <is>
          <t>서류 합격  ▶</t>
        </is>
      </c>
      <c r="E7" s="5" t="n"/>
      <c r="F7" s="11" t="inlineStr">
        <is>
          <t>1차 면접  ▶</t>
        </is>
      </c>
      <c r="G7" s="5" t="n"/>
      <c r="H7" s="11" t="inlineStr">
        <is>
          <t>2차 면접  ▶</t>
        </is>
      </c>
      <c r="I7" s="5" t="n"/>
      <c r="J7" s="11" t="inlineStr">
        <is>
          <t>처우 협의  ▶</t>
        </is>
      </c>
      <c r="K7" s="5" t="n"/>
      <c r="L7" s="11" t="inlineStr">
        <is>
          <t>입사 확정</t>
        </is>
      </c>
      <c r="M7" s="5" t="n"/>
      <c r="N7" s="12" t="inlineStr">
        <is>
          <t>불합격</t>
        </is>
      </c>
      <c r="O7" s="13" t="n"/>
      <c r="P7" s="12" t="inlineStr">
        <is>
          <t>지원 취소</t>
        </is>
      </c>
      <c r="Q7" s="13" t="n"/>
    </row>
    <row r="8" ht="30" customHeight="1">
      <c r="A8" s="11" t="inlineStr">
        <is>
          <t>인원</t>
        </is>
      </c>
      <c r="B8" s="14">
        <f>IF(COUNTA($B$12:$B$26)=0,"",COUNTIF($G$12:$G$26,"서류 접수"))</f>
        <v/>
      </c>
      <c r="C8" s="15" t="n"/>
      <c r="D8" s="14">
        <f>IF(COUNTA($B$12:$B$26)=0,"",COUNTIF($G$12:$G$26,"서류 합격"))</f>
        <v/>
      </c>
      <c r="E8" s="15" t="n"/>
      <c r="F8" s="14">
        <f>IF(COUNTA($B$12:$B$26)=0,"",COUNTIF($G$12:$G$26,"1차 면접"))</f>
        <v/>
      </c>
      <c r="G8" s="15" t="n"/>
      <c r="H8" s="14">
        <f>IF(COUNTA($B$12:$B$26)=0,"",COUNTIF($G$12:$G$26,"2차 면접"))</f>
        <v/>
      </c>
      <c r="I8" s="15" t="n"/>
      <c r="J8" s="14">
        <f>IF(COUNTA($B$12:$B$26)=0,"",COUNTIF($G$12:$G$26,"처우 협의"))</f>
        <v/>
      </c>
      <c r="K8" s="15" t="n"/>
      <c r="L8" s="14">
        <f>IF(COUNTA($B$12:$B$26)=0,"",COUNTIF($G$12:$G$26,"입사 확정"))</f>
        <v/>
      </c>
      <c r="M8" s="15" t="n"/>
      <c r="N8" s="14">
        <f>IF(COUNTA($B$12:$B$26)=0,"",COUNTIF($G$12:$G$26,"불합격"))</f>
        <v/>
      </c>
      <c r="O8" s="15" t="n"/>
      <c r="P8" s="14">
        <f>IF(COUNTA($B$12:$B$26)=0,"",COUNTIF($G$12:$G$26,"지원 취소"))</f>
        <v/>
      </c>
      <c r="Q8" s="15" t="n"/>
    </row>
    <row r="10" ht="22" customHeight="1">
      <c r="A10" s="10" t="inlineStr">
        <is>
          <t>② 지원자 목록   ·   점수 1(부족)~5(매우 좋음), 면접관 여럿이면 평균을 적어요</t>
        </is>
      </c>
    </row>
    <row r="11" ht="30" customHeight="1">
      <c r="A11" s="16" t="inlineStr">
        <is>
          <t>번호</t>
        </is>
      </c>
      <c r="B11" s="16" t="inlineStr">
        <is>
          <t>지원자</t>
        </is>
      </c>
      <c r="C11" s="16" t="inlineStr">
        <is>
          <t>지원 직무</t>
        </is>
      </c>
      <c r="D11" s="16" t="inlineStr">
        <is>
          <t>지원일</t>
        </is>
      </c>
      <c r="E11" s="16" t="inlineStr">
        <is>
          <t>지원 경로</t>
        </is>
      </c>
      <c r="F11" s="16" t="inlineStr">
        <is>
          <t>연락처</t>
        </is>
      </c>
      <c r="G11" s="16" t="inlineStr">
        <is>
          <t>단계</t>
        </is>
      </c>
      <c r="H11" s="16" t="inlineStr">
        <is>
          <t>면접일</t>
        </is>
      </c>
      <c r="I11" s="16" t="inlineStr">
        <is>
          <t>직무 역량</t>
        </is>
      </c>
      <c r="J11" s="16" t="inlineStr">
        <is>
          <t>경험</t>
        </is>
      </c>
      <c r="K11" s="16" t="inlineStr">
        <is>
          <t>소통</t>
        </is>
      </c>
      <c r="L11" s="16" t="inlineStr">
        <is>
          <t>팀 적합</t>
        </is>
      </c>
      <c r="M11" s="16" t="inlineStr">
        <is>
          <t>평균</t>
        </is>
      </c>
      <c r="N11" s="16" t="inlineStr">
        <is>
          <t>결과</t>
        </is>
      </c>
      <c r="O11" s="16" t="inlineStr">
        <is>
          <t>결과 안내</t>
        </is>
      </c>
      <c r="P11" s="16" t="inlineStr">
        <is>
          <t>다음 할 일</t>
        </is>
      </c>
      <c r="Q11" s="16" t="inlineStr">
        <is>
          <t>메모</t>
        </is>
      </c>
    </row>
    <row r="12" ht="20" customHeight="1">
      <c r="A12" s="17" t="n">
        <v>1</v>
      </c>
      <c r="B12" s="17" t="inlineStr">
        <is>
          <t>지원자A</t>
        </is>
      </c>
      <c r="C12" s="17" t="inlineStr">
        <is>
          <t>디자이너</t>
        </is>
      </c>
      <c r="D12" s="18" t="n">
        <v>46286</v>
      </c>
      <c r="E12" s="17" t="inlineStr">
        <is>
          <t>채용 사이트</t>
        </is>
      </c>
      <c r="F12" s="19" t="inlineStr">
        <is>
          <t>010-0000-0000</t>
        </is>
      </c>
      <c r="G12" s="17" t="inlineStr">
        <is>
          <t>2차 면접</t>
        </is>
      </c>
      <c r="H12" s="18" t="n">
        <v>46309</v>
      </c>
      <c r="I12" s="17" t="n">
        <v>5</v>
      </c>
      <c r="J12" s="17" t="n">
        <v>4</v>
      </c>
      <c r="K12" s="17" t="n">
        <v>4</v>
      </c>
      <c r="L12" s="17" t="n">
        <v>5</v>
      </c>
      <c r="M12" s="20">
        <f>IF(COUNT(I12:L12)=0,"",ROUND(SUM(I12:L12)/MAX(1,COUNT(I12:L12)),1))</f>
        <v/>
      </c>
      <c r="N12" s="17" t="inlineStr">
        <is>
          <t>진행 중</t>
        </is>
      </c>
      <c r="O12" s="17" t="inlineStr">
        <is>
          <t>미안내</t>
        </is>
      </c>
      <c r="P12" s="21">
        <f>IF(B12="","",IF(AND(OR(N12="합격",N12="불합격"),O12&lt;&gt;"안내 완료"),"결과 안내",IF(OR(N12="합격",N12="불합격"),"",IF(H12&lt;&gt;"",IF(H12&gt;=TODAY(),"면접 준비",IF(M12="","평가 입력","다음 단계 결정")),IF(AND(G12="서류 접수",D12&lt;&gt;""),IF(TODAY()-D12&gt;=7,"서류 검토 지연","서류 검토"),"")))))</f>
        <v/>
      </c>
      <c r="Q12" s="19" t="inlineStr">
        <is>
          <t>포트폴리오 우수</t>
        </is>
      </c>
    </row>
    <row r="13" ht="20" customHeight="1">
      <c r="A13" s="17" t="n">
        <v>2</v>
      </c>
      <c r="B13" s="17" t="inlineStr">
        <is>
          <t>지원자B</t>
        </is>
      </c>
      <c r="C13" s="17" t="inlineStr">
        <is>
          <t>디자이너</t>
        </is>
      </c>
      <c r="D13" s="18" t="n">
        <v>46287</v>
      </c>
      <c r="E13" s="17" t="inlineStr">
        <is>
          <t>SNS</t>
        </is>
      </c>
      <c r="F13" s="19" t="inlineStr">
        <is>
          <t>010-0000-0000</t>
        </is>
      </c>
      <c r="G13" s="17" t="inlineStr">
        <is>
          <t>1차 면접</t>
        </is>
      </c>
      <c r="H13" s="18" t="n">
        <v>46302</v>
      </c>
      <c r="I13" s="17" t="n">
        <v>3</v>
      </c>
      <c r="J13" s="17" t="n">
        <v>3</v>
      </c>
      <c r="K13" s="17" t="n">
        <v>4</v>
      </c>
      <c r="L13" s="17" t="n">
        <v>3</v>
      </c>
      <c r="M13" s="20">
        <f>IF(COUNT(I13:L13)=0,"",ROUND(SUM(I13:L13)/MAX(1,COUNT(I13:L13)),1))</f>
        <v/>
      </c>
      <c r="N13" s="17" t="inlineStr">
        <is>
          <t>진행 중</t>
        </is>
      </c>
      <c r="O13" s="17" t="inlineStr">
        <is>
          <t>미안내</t>
        </is>
      </c>
      <c r="P13" s="21">
        <f>IF(B13="","",IF(AND(OR(N13="합격",N13="불합격"),O13&lt;&gt;"안내 완료"),"결과 안내",IF(OR(N13="합격",N13="불합격"),"",IF(H13&lt;&gt;"",IF(H13&gt;=TODAY(),"면접 준비",IF(M13="","평가 입력","다음 단계 결정")),IF(AND(G13="서류 접수",D13&lt;&gt;""),IF(TODAY()-D13&gt;=7,"서류 검토 지연","서류 검토"),"")))))</f>
        <v/>
      </c>
      <c r="Q13" s="19" t="inlineStr"/>
    </row>
    <row r="14" ht="20" customHeight="1">
      <c r="A14" s="17" t="n">
        <v>3</v>
      </c>
      <c r="B14" s="17" t="inlineStr">
        <is>
          <t>지원자C</t>
        </is>
      </c>
      <c r="C14" s="17" t="inlineStr">
        <is>
          <t>디자이너</t>
        </is>
      </c>
      <c r="D14" s="18" t="n">
        <v>46289</v>
      </c>
      <c r="E14" s="17" t="inlineStr">
        <is>
          <t>지인 추천</t>
        </is>
      </c>
      <c r="F14" s="19" t="inlineStr">
        <is>
          <t>010-0000-0000</t>
        </is>
      </c>
      <c r="G14" s="17" t="inlineStr">
        <is>
          <t>불합격</t>
        </is>
      </c>
      <c r="H14" s="18" t="n">
        <v>46301</v>
      </c>
      <c r="I14" s="17" t="n">
        <v>2</v>
      </c>
      <c r="J14" s="17" t="n">
        <v>2</v>
      </c>
      <c r="K14" s="17" t="n">
        <v>3</v>
      </c>
      <c r="L14" s="17" t="n">
        <v>3</v>
      </c>
      <c r="M14" s="20">
        <f>IF(COUNT(I14:L14)=0,"",ROUND(SUM(I14:L14)/MAX(1,COUNT(I14:L14)),1))</f>
        <v/>
      </c>
      <c r="N14" s="17" t="inlineStr">
        <is>
          <t>불합격</t>
        </is>
      </c>
      <c r="O14" s="17" t="inlineStr">
        <is>
          <t>미안내</t>
        </is>
      </c>
      <c r="P14" s="21">
        <f>IF(B14="","",IF(AND(OR(N14="합격",N14="불합격"),O14&lt;&gt;"안내 완료"),"결과 안내",IF(OR(N14="합격",N14="불합격"),"",IF(H14&lt;&gt;"",IF(H14&gt;=TODAY(),"면접 준비",IF(M14="","평가 입력","다음 단계 결정")),IF(AND(G14="서류 접수",D14&lt;&gt;""),IF(TODAY()-D14&gt;=7,"서류 검토 지연","서류 검토"),"")))))</f>
        <v/>
      </c>
      <c r="Q14" s="19" t="inlineStr"/>
    </row>
    <row r="15" ht="20" customHeight="1">
      <c r="A15" s="17" t="n">
        <v>4</v>
      </c>
      <c r="B15" s="17" t="inlineStr">
        <is>
          <t>지원자D</t>
        </is>
      </c>
      <c r="C15" s="17" t="inlineStr">
        <is>
          <t>디자이너</t>
        </is>
      </c>
      <c r="D15" s="18" t="n">
        <v>46291</v>
      </c>
      <c r="E15" s="17" t="inlineStr">
        <is>
          <t>채용 사이트</t>
        </is>
      </c>
      <c r="F15" s="19" t="inlineStr">
        <is>
          <t>010-0000-0000</t>
        </is>
      </c>
      <c r="G15" s="17" t="inlineStr">
        <is>
          <t>1차 면접</t>
        </is>
      </c>
      <c r="H15" s="18" t="n">
        <v>46308</v>
      </c>
      <c r="I15" s="17" t="n"/>
      <c r="J15" s="17" t="n"/>
      <c r="K15" s="17" t="n"/>
      <c r="L15" s="17" t="n"/>
      <c r="M15" s="20">
        <f>IF(COUNT(I15:L15)=0,"",ROUND(SUM(I15:L15)/MAX(1,COUNT(I15:L15)),1))</f>
        <v/>
      </c>
      <c r="N15" s="17" t="inlineStr">
        <is>
          <t>진행 중</t>
        </is>
      </c>
      <c r="O15" s="17" t="inlineStr">
        <is>
          <t>미안내</t>
        </is>
      </c>
      <c r="P15" s="21">
        <f>IF(B15="","",IF(AND(OR(N15="합격",N15="불합격"),O15&lt;&gt;"안내 완료"),"결과 안내",IF(OR(N15="합격",N15="불합격"),"",IF(H15&lt;&gt;"",IF(H15&gt;=TODAY(),"면접 준비",IF(M15="","평가 입력","다음 단계 결정")),IF(AND(G15="서류 접수",D15&lt;&gt;""),IF(TODAY()-D15&gt;=7,"서류 검토 지연","서류 검토"),"")))))</f>
        <v/>
      </c>
      <c r="Q15" s="19" t="inlineStr">
        <is>
          <t>과제 제출 완료</t>
        </is>
      </c>
    </row>
    <row r="16" ht="20" customHeight="1">
      <c r="A16" s="17" t="n">
        <v>5</v>
      </c>
      <c r="B16" s="17" t="inlineStr">
        <is>
          <t>지원자E</t>
        </is>
      </c>
      <c r="C16" s="17" t="inlineStr">
        <is>
          <t>디자이너</t>
        </is>
      </c>
      <c r="D16" s="18" t="n">
        <v>46294</v>
      </c>
      <c r="E16" s="17" t="inlineStr">
        <is>
          <t>홈페이지</t>
        </is>
      </c>
      <c r="F16" s="19" t="inlineStr">
        <is>
          <t>010-0000-0000</t>
        </is>
      </c>
      <c r="G16" s="17" t="inlineStr">
        <is>
          <t>서류 접수</t>
        </is>
      </c>
      <c r="H16" s="18" t="n"/>
      <c r="I16" s="17" t="n"/>
      <c r="J16" s="17" t="n"/>
      <c r="K16" s="17" t="n"/>
      <c r="L16" s="17" t="n"/>
      <c r="M16" s="20">
        <f>IF(COUNT(I16:L16)=0,"",ROUND(SUM(I16:L16)/MAX(1,COUNT(I16:L16)),1))</f>
        <v/>
      </c>
      <c r="N16" s="17" t="inlineStr">
        <is>
          <t>진행 중</t>
        </is>
      </c>
      <c r="O16" s="17" t="inlineStr">
        <is>
          <t>미안내</t>
        </is>
      </c>
      <c r="P16" s="21">
        <f>IF(B16="","",IF(AND(OR(N16="합격",N16="불합격"),O16&lt;&gt;"안내 완료"),"결과 안내",IF(OR(N16="합격",N16="불합격"),"",IF(H16&lt;&gt;"",IF(H16&gt;=TODAY(),"면접 준비",IF(M16="","평가 입력","다음 단계 결정")),IF(AND(G16="서류 접수",D16&lt;&gt;""),IF(TODAY()-D16&gt;=7,"서류 검토 지연","서류 검토"),"")))))</f>
        <v/>
      </c>
      <c r="Q16" s="19" t="inlineStr"/>
    </row>
    <row r="17" ht="20" customHeight="1">
      <c r="A17" s="17" t="n">
        <v>6</v>
      </c>
      <c r="B17" s="17" t="inlineStr">
        <is>
          <t>지원자F</t>
        </is>
      </c>
      <c r="C17" s="17" t="inlineStr">
        <is>
          <t>디자이너</t>
        </is>
      </c>
      <c r="D17" s="18" t="n">
        <v>46297</v>
      </c>
      <c r="E17" s="17" t="inlineStr">
        <is>
          <t>채용 사이트</t>
        </is>
      </c>
      <c r="F17" s="19" t="inlineStr">
        <is>
          <t>010-0000-0000</t>
        </is>
      </c>
      <c r="G17" s="17" t="inlineStr">
        <is>
          <t>불합격</t>
        </is>
      </c>
      <c r="H17" s="18" t="n"/>
      <c r="I17" s="17" t="n"/>
      <c r="J17" s="17" t="n"/>
      <c r="K17" s="17" t="n"/>
      <c r="L17" s="17" t="n"/>
      <c r="M17" s="20">
        <f>IF(COUNT(I17:L17)=0,"",ROUND(SUM(I17:L17)/MAX(1,COUNT(I17:L17)),1))</f>
        <v/>
      </c>
      <c r="N17" s="17" t="inlineStr">
        <is>
          <t>불합격</t>
        </is>
      </c>
      <c r="O17" s="17" t="inlineStr">
        <is>
          <t>안내 완료</t>
        </is>
      </c>
      <c r="P17" s="21">
        <f>IF(B17="","",IF(AND(OR(N17="합격",N17="불합격"),O17&lt;&gt;"안내 완료"),"결과 안내",IF(OR(N17="합격",N17="불합격"),"",IF(H17&lt;&gt;"",IF(H17&gt;=TODAY(),"면접 준비",IF(M17="","평가 입력","다음 단계 결정")),IF(AND(G17="서류 접수",D17&lt;&gt;""),IF(TODAY()-D17&gt;=7,"서류 검토 지연","서류 검토"),"")))))</f>
        <v/>
      </c>
      <c r="Q17" s="19" t="inlineStr">
        <is>
          <t>경력 요건 미달</t>
        </is>
      </c>
    </row>
    <row r="18" ht="20" customHeight="1">
      <c r="A18" s="17" t="n">
        <v>7</v>
      </c>
      <c r="B18" s="17" t="inlineStr">
        <is>
          <t>지원자G</t>
        </is>
      </c>
      <c r="C18" s="17" t="inlineStr">
        <is>
          <t>디자이너</t>
        </is>
      </c>
      <c r="D18" s="18" t="n">
        <v>46303</v>
      </c>
      <c r="E18" s="17" t="inlineStr">
        <is>
          <t>학교·기관</t>
        </is>
      </c>
      <c r="F18" s="19" t="inlineStr">
        <is>
          <t>010-0000-0000</t>
        </is>
      </c>
      <c r="G18" s="17" t="inlineStr">
        <is>
          <t>서류 접수</t>
        </is>
      </c>
      <c r="H18" s="18" t="n"/>
      <c r="I18" s="17" t="n"/>
      <c r="J18" s="17" t="n"/>
      <c r="K18" s="17" t="n"/>
      <c r="L18" s="17" t="n"/>
      <c r="M18" s="20">
        <f>IF(COUNT(I18:L18)=0,"",ROUND(SUM(I18:L18)/MAX(1,COUNT(I18:L18)),1))</f>
        <v/>
      </c>
      <c r="N18" s="17" t="inlineStr">
        <is>
          <t>진행 중</t>
        </is>
      </c>
      <c r="O18" s="17" t="inlineStr">
        <is>
          <t>미안내</t>
        </is>
      </c>
      <c r="P18" s="21">
        <f>IF(B18="","",IF(AND(OR(N18="합격",N18="불합격"),O18&lt;&gt;"안내 완료"),"결과 안내",IF(OR(N18="합격",N18="불합격"),"",IF(H18&lt;&gt;"",IF(H18&gt;=TODAY(),"면접 준비",IF(M18="","평가 입력","다음 단계 결정")),IF(AND(G18="서류 접수",D18&lt;&gt;""),IF(TODAY()-D18&gt;=7,"서류 검토 지연","서류 검토"),"")))))</f>
        <v/>
      </c>
      <c r="Q18" s="19" t="inlineStr"/>
    </row>
    <row r="19" ht="20" customHeight="1">
      <c r="A19" s="17" t="n">
        <v>8</v>
      </c>
      <c r="B19" s="17" t="n"/>
      <c r="C19" s="17" t="n"/>
      <c r="D19" s="18" t="n"/>
      <c r="E19" s="17" t="n"/>
      <c r="F19" s="19" t="n"/>
      <c r="G19" s="17" t="n"/>
      <c r="H19" s="18" t="n"/>
      <c r="I19" s="17" t="n"/>
      <c r="J19" s="17" t="n"/>
      <c r="K19" s="17" t="n"/>
      <c r="L19" s="17" t="n"/>
      <c r="M19" s="20">
        <f>IF(COUNT(I19:L19)=0,"",ROUND(SUM(I19:L19)/MAX(1,COUNT(I19:L19)),1))</f>
        <v/>
      </c>
      <c r="N19" s="17" t="n"/>
      <c r="O19" s="17" t="n"/>
      <c r="P19" s="21">
        <f>IF(B19="","",IF(AND(OR(N19="합격",N19="불합격"),O19&lt;&gt;"안내 완료"),"결과 안내",IF(OR(N19="합격",N19="불합격"),"",IF(H19&lt;&gt;"",IF(H19&gt;=TODAY(),"면접 준비",IF(M19="","평가 입력","다음 단계 결정")),IF(AND(G19="서류 접수",D19&lt;&gt;""),IF(TODAY()-D19&gt;=7,"서류 검토 지연","서류 검토"),"")))))</f>
        <v/>
      </c>
      <c r="Q19" s="19" t="n"/>
    </row>
    <row r="20" ht="20" customHeight="1">
      <c r="A20" s="17" t="n">
        <v>9</v>
      </c>
      <c r="B20" s="17" t="n"/>
      <c r="C20" s="17" t="n"/>
      <c r="D20" s="18" t="n"/>
      <c r="E20" s="17" t="n"/>
      <c r="F20" s="19" t="n"/>
      <c r="G20" s="17" t="n"/>
      <c r="H20" s="18" t="n"/>
      <c r="I20" s="17" t="n"/>
      <c r="J20" s="17" t="n"/>
      <c r="K20" s="17" t="n"/>
      <c r="L20" s="17" t="n"/>
      <c r="M20" s="20">
        <f>IF(COUNT(I20:L20)=0,"",ROUND(SUM(I20:L20)/MAX(1,COUNT(I20:L20)),1))</f>
        <v/>
      </c>
      <c r="N20" s="17" t="n"/>
      <c r="O20" s="17" t="n"/>
      <c r="P20" s="21">
        <f>IF(B20="","",IF(AND(OR(N20="합격",N20="불합격"),O20&lt;&gt;"안내 완료"),"결과 안내",IF(OR(N20="합격",N20="불합격"),"",IF(H20&lt;&gt;"",IF(H20&gt;=TODAY(),"면접 준비",IF(M20="","평가 입력","다음 단계 결정")),IF(AND(G20="서류 접수",D20&lt;&gt;""),IF(TODAY()-D20&gt;=7,"서류 검토 지연","서류 검토"),"")))))</f>
        <v/>
      </c>
      <c r="Q20" s="19" t="n"/>
    </row>
    <row r="21" ht="20" customHeight="1">
      <c r="A21" s="17" t="n">
        <v>10</v>
      </c>
      <c r="B21" s="17" t="n"/>
      <c r="C21" s="17" t="n"/>
      <c r="D21" s="18" t="n"/>
      <c r="E21" s="17" t="n"/>
      <c r="F21" s="19" t="n"/>
      <c r="G21" s="17" t="n"/>
      <c r="H21" s="18" t="n"/>
      <c r="I21" s="17" t="n"/>
      <c r="J21" s="17" t="n"/>
      <c r="K21" s="17" t="n"/>
      <c r="L21" s="17" t="n"/>
      <c r="M21" s="20">
        <f>IF(COUNT(I21:L21)=0,"",ROUND(SUM(I21:L21)/MAX(1,COUNT(I21:L21)),1))</f>
        <v/>
      </c>
      <c r="N21" s="17" t="n"/>
      <c r="O21" s="17" t="n"/>
      <c r="P21" s="21">
        <f>IF(B21="","",IF(AND(OR(N21="합격",N21="불합격"),O21&lt;&gt;"안내 완료"),"결과 안내",IF(OR(N21="합격",N21="불합격"),"",IF(H21&lt;&gt;"",IF(H21&gt;=TODAY(),"면접 준비",IF(M21="","평가 입력","다음 단계 결정")),IF(AND(G21="서류 접수",D21&lt;&gt;""),IF(TODAY()-D21&gt;=7,"서류 검토 지연","서류 검토"),"")))))</f>
        <v/>
      </c>
      <c r="Q21" s="19" t="n"/>
    </row>
    <row r="22" ht="20" customHeight="1">
      <c r="A22" s="17" t="n">
        <v>11</v>
      </c>
      <c r="B22" s="17" t="n"/>
      <c r="C22" s="17" t="n"/>
      <c r="D22" s="18" t="n"/>
      <c r="E22" s="17" t="n"/>
      <c r="F22" s="19" t="n"/>
      <c r="G22" s="17" t="n"/>
      <c r="H22" s="18" t="n"/>
      <c r="I22" s="17" t="n"/>
      <c r="J22" s="17" t="n"/>
      <c r="K22" s="17" t="n"/>
      <c r="L22" s="17" t="n"/>
      <c r="M22" s="20">
        <f>IF(COUNT(I22:L22)=0,"",ROUND(SUM(I22:L22)/MAX(1,COUNT(I22:L22)),1))</f>
        <v/>
      </c>
      <c r="N22" s="17" t="n"/>
      <c r="O22" s="17" t="n"/>
      <c r="P22" s="21">
        <f>IF(B22="","",IF(AND(OR(N22="합격",N22="불합격"),O22&lt;&gt;"안내 완료"),"결과 안내",IF(OR(N22="합격",N22="불합격"),"",IF(H22&lt;&gt;"",IF(H22&gt;=TODAY(),"면접 준비",IF(M22="","평가 입력","다음 단계 결정")),IF(AND(G22="서류 접수",D22&lt;&gt;""),IF(TODAY()-D22&gt;=7,"서류 검토 지연","서류 검토"),"")))))</f>
        <v/>
      </c>
      <c r="Q22" s="19" t="n"/>
    </row>
    <row r="23" ht="20" customHeight="1">
      <c r="A23" s="17" t="n">
        <v>12</v>
      </c>
      <c r="B23" s="17" t="n"/>
      <c r="C23" s="17" t="n"/>
      <c r="D23" s="18" t="n"/>
      <c r="E23" s="17" t="n"/>
      <c r="F23" s="19" t="n"/>
      <c r="G23" s="17" t="n"/>
      <c r="H23" s="18" t="n"/>
      <c r="I23" s="17" t="n"/>
      <c r="J23" s="17" t="n"/>
      <c r="K23" s="17" t="n"/>
      <c r="L23" s="17" t="n"/>
      <c r="M23" s="20">
        <f>IF(COUNT(I23:L23)=0,"",ROUND(SUM(I23:L23)/MAX(1,COUNT(I23:L23)),1))</f>
        <v/>
      </c>
      <c r="N23" s="17" t="n"/>
      <c r="O23" s="17" t="n"/>
      <c r="P23" s="21">
        <f>IF(B23="","",IF(AND(OR(N23="합격",N23="불합격"),O23&lt;&gt;"안내 완료"),"결과 안내",IF(OR(N23="합격",N23="불합격"),"",IF(H23&lt;&gt;"",IF(H23&gt;=TODAY(),"면접 준비",IF(M23="","평가 입력","다음 단계 결정")),IF(AND(G23="서류 접수",D23&lt;&gt;""),IF(TODAY()-D23&gt;=7,"서류 검토 지연","서류 검토"),"")))))</f>
        <v/>
      </c>
      <c r="Q23" s="19" t="n"/>
    </row>
    <row r="24" ht="20" customHeight="1">
      <c r="A24" s="17" t="n">
        <v>13</v>
      </c>
      <c r="B24" s="17" t="n"/>
      <c r="C24" s="17" t="n"/>
      <c r="D24" s="18" t="n"/>
      <c r="E24" s="17" t="n"/>
      <c r="F24" s="19" t="n"/>
      <c r="G24" s="17" t="n"/>
      <c r="H24" s="18" t="n"/>
      <c r="I24" s="17" t="n"/>
      <c r="J24" s="17" t="n"/>
      <c r="K24" s="17" t="n"/>
      <c r="L24" s="17" t="n"/>
      <c r="M24" s="20">
        <f>IF(COUNT(I24:L24)=0,"",ROUND(SUM(I24:L24)/MAX(1,COUNT(I24:L24)),1))</f>
        <v/>
      </c>
      <c r="N24" s="17" t="n"/>
      <c r="O24" s="17" t="n"/>
      <c r="P24" s="21">
        <f>IF(B24="","",IF(AND(OR(N24="합격",N24="불합격"),O24&lt;&gt;"안내 완료"),"결과 안내",IF(OR(N24="합격",N24="불합격"),"",IF(H24&lt;&gt;"",IF(H24&gt;=TODAY(),"면접 준비",IF(M24="","평가 입력","다음 단계 결정")),IF(AND(G24="서류 접수",D24&lt;&gt;""),IF(TODAY()-D24&gt;=7,"서류 검토 지연","서류 검토"),"")))))</f>
        <v/>
      </c>
      <c r="Q24" s="19" t="n"/>
    </row>
    <row r="25" ht="20" customHeight="1">
      <c r="A25" s="17" t="n">
        <v>14</v>
      </c>
      <c r="B25" s="17" t="n"/>
      <c r="C25" s="17" t="n"/>
      <c r="D25" s="18" t="n"/>
      <c r="E25" s="17" t="n"/>
      <c r="F25" s="19" t="n"/>
      <c r="G25" s="17" t="n"/>
      <c r="H25" s="18" t="n"/>
      <c r="I25" s="17" t="n"/>
      <c r="J25" s="17" t="n"/>
      <c r="K25" s="17" t="n"/>
      <c r="L25" s="17" t="n"/>
      <c r="M25" s="20">
        <f>IF(COUNT(I25:L25)=0,"",ROUND(SUM(I25:L25)/MAX(1,COUNT(I25:L25)),1))</f>
        <v/>
      </c>
      <c r="N25" s="17" t="n"/>
      <c r="O25" s="17" t="n"/>
      <c r="P25" s="21">
        <f>IF(B25="","",IF(AND(OR(N25="합격",N25="불합격"),O25&lt;&gt;"안내 완료"),"결과 안내",IF(OR(N25="합격",N25="불합격"),"",IF(H25&lt;&gt;"",IF(H25&gt;=TODAY(),"면접 준비",IF(M25="","평가 입력","다음 단계 결정")),IF(AND(G25="서류 접수",D25&lt;&gt;""),IF(TODAY()-D25&gt;=7,"서류 검토 지연","서류 검토"),"")))))</f>
        <v/>
      </c>
      <c r="Q25" s="19" t="n"/>
    </row>
    <row r="26" ht="20" customHeight="1">
      <c r="A26" s="17" t="n">
        <v>15</v>
      </c>
      <c r="B26" s="17" t="n"/>
      <c r="C26" s="17" t="n"/>
      <c r="D26" s="18" t="n"/>
      <c r="E26" s="17" t="n"/>
      <c r="F26" s="19" t="n"/>
      <c r="G26" s="17" t="n"/>
      <c r="H26" s="18" t="n"/>
      <c r="I26" s="17" t="n"/>
      <c r="J26" s="17" t="n"/>
      <c r="K26" s="17" t="n"/>
      <c r="L26" s="17" t="n"/>
      <c r="M26" s="20">
        <f>IF(COUNT(I26:L26)=0,"",ROUND(SUM(I26:L26)/MAX(1,COUNT(I26:L26)),1))</f>
        <v/>
      </c>
      <c r="N26" s="17" t="n"/>
      <c r="O26" s="17" t="n"/>
      <c r="P26" s="21">
        <f>IF(B26="","",IF(AND(OR(N26="합격",N26="불합격"),O26&lt;&gt;"안내 완료"),"결과 안내",IF(OR(N26="합격",N26="불합격"),"",IF(H26&lt;&gt;"",IF(H26&gt;=TODAY(),"면접 준비",IF(M26="","평가 입력","다음 단계 결정")),IF(AND(G26="서류 접수",D26&lt;&gt;""),IF(TODAY()-D26&gt;=7,"서류 검토 지연","서류 검토"),"")))))</f>
        <v/>
      </c>
      <c r="Q26" s="19" t="n"/>
    </row>
    <row r="28" ht="18" customHeight="1">
      <c r="A28" s="11" t="inlineStr">
        <is>
          <t>전체 지원자</t>
        </is>
      </c>
      <c r="B28" s="5" t="n"/>
      <c r="C28" s="5" t="n"/>
      <c r="D28" s="11" t="inlineStr">
        <is>
          <t>면접 평균 점수</t>
        </is>
      </c>
      <c r="E28" s="5" t="n"/>
      <c r="F28" s="5" t="n"/>
      <c r="G28" s="11" t="inlineStr">
        <is>
          <t>4점 이상</t>
        </is>
      </c>
      <c r="H28" s="5" t="n"/>
      <c r="I28" s="5" t="n"/>
      <c r="J28" s="11" t="inlineStr">
        <is>
          <t>결과 안내 남음</t>
        </is>
      </c>
      <c r="K28" s="5" t="n"/>
      <c r="L28" s="5" t="n"/>
      <c r="M28" s="5" t="n"/>
      <c r="N28" s="11" t="inlineStr">
        <is>
          <t>할 일(면접 준비·평가·단계 결정)</t>
        </is>
      </c>
      <c r="O28" s="5" t="n"/>
      <c r="P28" s="5" t="n"/>
      <c r="Q28" s="5" t="n"/>
    </row>
    <row r="29" ht="30" customHeight="1">
      <c r="A29" s="14">
        <f>IF(COUNTA($B$12:$B$26)=0,"",COUNTA($B$12:$B$26))</f>
        <v/>
      </c>
      <c r="B29" s="15" t="n"/>
      <c r="C29" s="15" t="n"/>
      <c r="D29" s="22">
        <f>IF(COUNTA($B$12:$B$26)=0,"",IFERROR(AVERAGE($M$12:$M$26),""))</f>
        <v/>
      </c>
      <c r="E29" s="15" t="n"/>
      <c r="F29" s="15" t="n"/>
      <c r="G29" s="14">
        <f>IF(COUNTA($B$12:$B$26)=0,"",COUNTIF($M$12:$M$26,"&gt;=4"))</f>
        <v/>
      </c>
      <c r="H29" s="15" t="n"/>
      <c r="I29" s="15" t="n"/>
      <c r="J29" s="14">
        <f>IF(COUNTA($B$12:$B$26)=0,"",COUNTIF($P$12:$P$26,"결과 안내"))</f>
        <v/>
      </c>
      <c r="K29" s="15" t="n"/>
      <c r="L29" s="15" t="n"/>
      <c r="M29" s="15" t="n"/>
      <c r="N29" s="23">
        <f>IF(COUNTA($B$12:$B$26)=0,"",COUNTIF($P$12:$P$26,"면접 준비")+COUNTIF($P$12:$P$26,"평가 입력")+COUNTIF($P$12:$P$26,"다음 단계 결정"))</f>
        <v/>
      </c>
      <c r="O29" s="15" t="n"/>
      <c r="P29" s="15" t="n"/>
      <c r="Q29" s="15" t="n"/>
    </row>
    <row r="31" ht="18" customHeight="1">
      <c r="A31" s="24" t="inlineStr">
        <is>
          <t>평가 기준 예시 — 직무 역량: 과제·포트폴리오로 확인한 실력 / 경험: 비슷한 일을 해 본 정도 / 소통: 질문 이해·설명 / 팀 적합: 일하는 방식·근무 조건이 맞는지. 같은 질문지로 모든 지원자를 평가하면 비교가 공정해요.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</row>
    <row r="34">
      <c r="A34" s="25" t="inlineStr">
        <is>
          <t>쓰는 법</t>
        </is>
      </c>
    </row>
    <row r="35">
      <c r="A35" s="26" t="inlineStr">
        <is>
          <t>1. 지원서가 오면 한 줄 적고 단계를 '서류 접수'로. 단계를 바꿀 때마다 위 ① 단계별 인원이 자동으로 바뀌어요.</t>
        </is>
      </c>
    </row>
    <row r="36">
      <c r="A36" s="26" t="inlineStr">
        <is>
          <t>2. 면접이 끝나면 4개 항목 점수(1~5)를 고르세요. 평균 4점 이상은 초록, 3점 미만은 빨강으로 보여요.</t>
        </is>
      </c>
    </row>
    <row r="37">
      <c r="A37" s="26" t="inlineStr">
        <is>
          <t>3. '다음 할 일' 칸이 서류 검토 지연(7일+)·면접 준비·평가 입력·다음 단계 결정·결과 안내를 알려 줘요. 불합격자에게도 꼭 결과를 안내하세요.</t>
        </is>
      </c>
    </row>
    <row r="38">
      <c r="A38" s="26" t="inlineStr">
        <is>
          <t>4. 연락처 등 지원자 개인정보는 채용에 필요한 만큼만 적고, 채용이 끝나면 정리(삭제)하세요. 채용 절차의 법적 기준은 노무 전문가와 확인하세요.</t>
        </is>
      </c>
    </row>
  </sheetData>
  <mergeCells count="41">
    <mergeCell ref="P4:Q4"/>
    <mergeCell ref="N28:Q28"/>
    <mergeCell ref="L7:M7"/>
    <mergeCell ref="G28:I28"/>
    <mergeCell ref="B7:C7"/>
    <mergeCell ref="N7:O7"/>
    <mergeCell ref="A1:Q1"/>
    <mergeCell ref="F7:G7"/>
    <mergeCell ref="A36:Q36"/>
    <mergeCell ref="A6:Q6"/>
    <mergeCell ref="D28:F28"/>
    <mergeCell ref="P8:Q8"/>
    <mergeCell ref="J29:M29"/>
    <mergeCell ref="L8:M8"/>
    <mergeCell ref="B8:C8"/>
    <mergeCell ref="G29:I29"/>
    <mergeCell ref="N8:O8"/>
    <mergeCell ref="A29:C29"/>
    <mergeCell ref="A37:Q37"/>
    <mergeCell ref="F8:G8"/>
    <mergeCell ref="A28:C28"/>
    <mergeCell ref="J28:M28"/>
    <mergeCell ref="D29:F29"/>
    <mergeCell ref="D7:E7"/>
    <mergeCell ref="P7:Q7"/>
    <mergeCell ref="H7:I7"/>
    <mergeCell ref="J7:K7"/>
    <mergeCell ref="A2:Q2"/>
    <mergeCell ref="N29:Q29"/>
    <mergeCell ref="A31:Q32"/>
    <mergeCell ref="A4:B4"/>
    <mergeCell ref="D8:E8"/>
    <mergeCell ref="I4:J4"/>
    <mergeCell ref="A35:Q35"/>
    <mergeCell ref="A38:Q38"/>
    <mergeCell ref="C4:E4"/>
    <mergeCell ref="A10:Q10"/>
    <mergeCell ref="H8:I8"/>
    <mergeCell ref="K4:L4"/>
    <mergeCell ref="J8:K8"/>
    <mergeCell ref="M4:N4"/>
  </mergeCells>
  <conditionalFormatting sqref="M12:M26">
    <cfRule type="expression" priority="1" dxfId="0">
      <formula>AND($M12&lt;&gt;"",$M12&gt;=4)</formula>
    </cfRule>
    <cfRule type="expression" priority="2" dxfId="1">
      <formula>AND($M12&lt;&gt;"",$M12&lt;3)</formula>
    </cfRule>
  </conditionalFormatting>
  <conditionalFormatting sqref="P12:P26">
    <cfRule type="expression" priority="3" dxfId="2">
      <formula>OR($P12="결과 안내",$P12="서류 검토 지연")</formula>
    </cfRule>
    <cfRule type="expression" priority="4" dxfId="3">
      <formula>OR($P12="평가 입력",$P12="다음 단계 결정")</formula>
    </cfRule>
    <cfRule type="expression" priority="5" dxfId="4">
      <formula>$P12="면접 준비"</formula>
    </cfRule>
  </conditionalFormatting>
  <conditionalFormatting sqref="G12:G26">
    <cfRule type="expression" priority="6" dxfId="0">
      <formula>$G12="입사 확정"</formula>
    </cfRule>
  </conditionalFormatting>
  <conditionalFormatting sqref="B12:Q26">
    <cfRule type="expression" priority="7" dxfId="5">
      <formula>OR($G12="불합격",$G12="지원 취소")</formula>
    </cfRule>
  </conditionalFormatting>
  <dataValidations count="5">
    <dataValidation sqref="E12:E26" showDropDown="0" showInputMessage="0" showErrorMessage="0" allowBlank="1" type="list">
      <formula1>"채용 사이트,지인 추천,SNS,홈페이지,학교·기관,기타"</formula1>
    </dataValidation>
    <dataValidation sqref="G12:G26" showDropDown="0" showInputMessage="0" showErrorMessage="0" allowBlank="1" type="list">
      <formula1>"서류 접수,서류 합격,1차 면접,2차 면접,처우 협의,입사 확정,불합격,지원 취소"</formula1>
    </dataValidation>
    <dataValidation sqref="I12:L26" showDropDown="0" showInputMessage="1" showErrorMessage="0" allowBlank="1" prompt="1 부족 · 3 보통 · 5 매우 좋음" type="list">
      <formula1>"1,2,3,4,5"</formula1>
    </dataValidation>
    <dataValidation sqref="N12:N26" showDropDown="0" showInputMessage="0" showErrorMessage="0" allowBlank="1" type="list">
      <formula1>"진행 중,합격,불합격,보류"</formula1>
    </dataValidation>
    <dataValidation sqref="O12:O26" showDropDown="0" showInputMessage="0" showErrorMessage="0" allowBlank="1" type="list">
      <formula1>"미안내,안내 완료"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