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증빙 보관" sheetId="1" state="visible" r:id="rId1"/>
    <sheet xmlns:r="http://schemas.openxmlformats.org/officeDocument/2006/relationships" name="작성 예시" sheetId="2" state="visible" r:id="rId2"/>
  </sheets>
  <definedNames>
    <definedName name="_xlnm.Print_Area" localSheetId="0">'증빙 보관'!$A$1:$M$56</definedName>
    <definedName name="_xlnm.Print_Area" localSheetId="1">'작성 예시'!$A$1:$M$56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&quot;월&quot;"/>
    <numFmt numFmtId="166" formatCode="0&quot;건&quot;"/>
  </numFmts>
  <fonts count="12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1"/>
    </font>
    <font>
      <name val="맑은 고딕"/>
      <b val="1"/>
      <color rgb="00FFFFFF"/>
      <sz val="9"/>
    </font>
    <font>
      <name val="맑은 고딕"/>
      <color rgb="001F2A1F"/>
      <sz val="9"/>
    </font>
    <font>
      <name val="맑은 고딕"/>
      <b val="1"/>
      <color rgb="001F2A1F"/>
      <sz val="9"/>
    </font>
    <font>
      <name val="맑은 고딕"/>
      <b val="1"/>
      <color rgb="002F7D4F"/>
      <sz val="13"/>
    </font>
    <font>
      <name val="맑은 고딕"/>
      <b val="1"/>
      <color rgb="00FFFFFF"/>
      <sz val="10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2F7D4F"/>
      </patternFill>
    </fill>
    <fill>
      <patternFill patternType="solid">
        <fgColor rgb="00F6F4EE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0" fontId="4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4" fillId="0" borderId="2" applyAlignment="1" pivotButton="0" quotePrefix="0" xfId="0">
      <alignment horizontal="left" vertical="center" wrapText="1"/>
    </xf>
    <xf numFmtId="0" fontId="8" fillId="2" borderId="2" applyAlignment="1" pivotButton="0" quotePrefix="0" xfId="0">
      <alignment horizontal="center" vertical="center" wrapText="1"/>
    </xf>
    <xf numFmtId="166" fontId="9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3" fontId="9" fillId="4" borderId="2" applyAlignment="1" pivotButton="0" quotePrefix="0" xfId="0">
      <alignment horizontal="center" vertical="center" wrapText="1"/>
    </xf>
    <xf numFmtId="9" fontId="9" fillId="4" borderId="2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 vertical="center" wrapText="1"/>
    </xf>
    <xf numFmtId="164" fontId="7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3" fontId="7" fillId="0" borderId="2" applyAlignment="1" pivotButton="0" quotePrefix="0" xfId="0">
      <alignment horizontal="right" vertical="center"/>
    </xf>
    <xf numFmtId="0" fontId="7" fillId="4" borderId="2" applyAlignment="1" pivotButton="0" quotePrefix="0" xfId="0">
      <alignment horizontal="center" vertical="center" wrapText="1"/>
    </xf>
    <xf numFmtId="165" fontId="7" fillId="4" borderId="2" applyAlignment="1" pivotButton="0" quotePrefix="0" xfId="0">
      <alignment horizontal="center" vertical="center" wrapText="1"/>
    </xf>
    <xf numFmtId="3" fontId="3" fillId="4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wrapText="1"/>
    </xf>
    <xf numFmtId="0" fontId="10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5" fontId="3" fillId="2" borderId="2" applyAlignment="1" pivotButton="0" quotePrefix="0" xfId="0">
      <alignment horizontal="center" vertical="center" wrapText="1"/>
    </xf>
    <xf numFmtId="166" fontId="4" fillId="4" borderId="2" applyAlignment="1" pivotButton="0" quotePrefix="0" xfId="0">
      <alignment horizontal="center" vertical="center" wrapText="1"/>
    </xf>
    <xf numFmtId="3" fontId="4" fillId="4" borderId="2" applyAlignment="1" pivotButton="0" quotePrefix="0" xfId="0">
      <alignment horizontal="right" vertical="center"/>
    </xf>
    <xf numFmtId="9" fontId="4" fillId="4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top" wrapText="1"/>
    </xf>
    <xf numFmtId="0" fontId="11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b val="1"/>
        <color rgb="00B3261E"/>
      </font>
      <fill>
        <patternFill patternType="solid">
          <fgColor rgb="00FCE8E6"/>
          <bgColor rgb="00FCE8E6"/>
        </patternFill>
      </fill>
    </dxf>
    <dxf>
      <font>
        <color rgb="001E7B3A"/>
      </font>
      <fill>
        <patternFill patternType="solid">
          <fgColor rgb="00E3F2E7"/>
          <bgColor rgb="00E3F2E7"/>
        </patternFill>
      </fill>
    </dxf>
    <dxf>
      <font>
        <color rgb="00A3A9A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5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13" customWidth="1" min="3" max="3"/>
    <col width="15" customWidth="1" min="4" max="4"/>
    <col width="10" customWidth="1" min="5" max="5"/>
    <col width="11" customWidth="1" min="6" max="6"/>
    <col width="18" customWidth="1" min="7" max="7"/>
    <col width="11" customWidth="1" min="8" max="8"/>
    <col width="11" customWidth="1" min="9" max="9"/>
    <col width="18" customWidth="1" min="10" max="10"/>
    <col width="14" customWidth="1" min="11" max="11"/>
    <col width="6" customWidth="1" min="12" max="12"/>
    <col width="12" customWidth="1" min="13" max="13"/>
    <col hidden="1" width="13" customWidth="1" min="24" max="24"/>
  </cols>
  <sheetData>
    <row r="1" ht="34" customHeight="1">
      <c r="A1" s="1" t="inlineStr">
        <is>
          <t>증빙 보관 목록</t>
        </is>
      </c>
    </row>
    <row r="2">
      <c r="A2" s="2" t="inlineStr">
        <is>
          <t>영수증·계산서를 받으면 한 줄 — 증빙 종류와 보관 위치를 남겨 두면 장부 정리·세무 신고 때 바로 찾습니다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4" ht="24" customHeight="1">
      <c r="A4" s="4" t="inlineStr">
        <is>
          <t>사업연도</t>
        </is>
      </c>
      <c r="B4" s="5" t="n"/>
      <c r="C4" s="6" t="n"/>
      <c r="D4" s="4" t="inlineStr">
        <is>
          <t>상호</t>
        </is>
      </c>
      <c r="E4" s="6" t="n"/>
      <c r="F4" s="7" t="n"/>
      <c r="G4" s="4" t="inlineStr">
        <is>
          <t>보관 원칙</t>
        </is>
      </c>
      <c r="H4" s="8" t="n"/>
      <c r="I4" s="7" t="n"/>
      <c r="J4" s="7" t="n"/>
      <c r="K4" s="7" t="n"/>
      <c r="L4" s="7" t="n"/>
      <c r="M4" s="7" t="n"/>
    </row>
    <row r="6" ht="18" customHeight="1">
      <c r="A6" s="9" t="inlineStr">
        <is>
          <t>증빙 건수</t>
        </is>
      </c>
      <c r="B6" s="5" t="n"/>
      <c r="C6" s="5" t="n"/>
      <c r="D6" s="9" t="inlineStr">
        <is>
          <t>금액 합계</t>
        </is>
      </c>
      <c r="E6" s="5" t="n"/>
      <c r="F6" s="5" t="n"/>
      <c r="G6" s="9" t="inlineStr">
        <is>
          <t>확인 필요</t>
        </is>
      </c>
      <c r="H6" s="5" t="n"/>
      <c r="I6" s="9" t="inlineStr">
        <is>
          <t>전자 보관 비율</t>
        </is>
      </c>
      <c r="J6" s="5" t="n"/>
      <c r="K6" s="9" t="inlineStr">
        <is>
          <t>간이영수증 금액</t>
        </is>
      </c>
      <c r="L6" s="5" t="n"/>
      <c r="M6" s="5" t="n"/>
    </row>
    <row r="7" ht="30" customHeight="1">
      <c r="A7" s="10">
        <f>IF(COUNT($F$11:$F$32)=0,"",COUNT($F$11:$F$32))</f>
        <v/>
      </c>
      <c r="B7" s="11" t="n"/>
      <c r="C7" s="11" t="n"/>
      <c r="D7" s="12">
        <f>IF(COUNT($F$11:$F$32)=0,"",$F$33)</f>
        <v/>
      </c>
      <c r="E7" s="11" t="n"/>
      <c r="F7" s="11" t="n"/>
      <c r="G7" s="10">
        <f>IF(COUNT($F$11:$F$32)=0,"",SUM($X$11:$X$32))</f>
        <v/>
      </c>
      <c r="H7" s="11" t="n"/>
      <c r="I7" s="13">
        <f>IF(COUNT($F$11:$F$32)=0,"",IFERROR((COUNTIF($I$11:$I$32,"전자(메일)")+COUNTIF($I$11:$I$32,"전자(홈택스)")+COUNTIF($I$11:$I$32,"스캔 파일")+COUNTIF($I$11:$I$32,"사진"))/COUNTA($I$11:$I$32),""))</f>
        <v/>
      </c>
      <c r="J7" s="11" t="n"/>
      <c r="K7" s="12">
        <f>IF(COUNT($F$11:$F$32)=0,"",SUMIF($G$11:$G$32,"간이영수증",$F$11:$F$32))</f>
        <v/>
      </c>
      <c r="L7" s="11" t="n"/>
      <c r="M7" s="11" t="n"/>
    </row>
    <row r="9" ht="22" customHeight="1">
      <c r="A9" s="14" t="inlineStr">
        <is>
          <t>① 증빙 목록   ·   받은 날 바로 적기</t>
        </is>
      </c>
    </row>
    <row r="10" ht="30" customHeight="1">
      <c r="A10" s="15" t="inlineStr">
        <is>
          <t>번호</t>
        </is>
      </c>
      <c r="B10" s="15" t="inlineStr">
        <is>
          <t>거래일</t>
        </is>
      </c>
      <c r="C10" s="15" t="inlineStr">
        <is>
          <t>거래처</t>
        </is>
      </c>
      <c r="D10" s="15" t="inlineStr">
        <is>
          <t>내용(품목)</t>
        </is>
      </c>
      <c r="E10" s="15" t="inlineStr">
        <is>
          <t>지출 항목</t>
        </is>
      </c>
      <c r="F10" s="15" t="inlineStr">
        <is>
          <t>금액(합계)</t>
        </is>
      </c>
      <c r="G10" s="15" t="inlineStr">
        <is>
          <t>증빙 종류</t>
        </is>
      </c>
      <c r="H10" s="15" t="inlineStr">
        <is>
          <t>결제 수단</t>
        </is>
      </c>
      <c r="I10" s="15" t="inlineStr">
        <is>
          <t>보관 형태</t>
        </is>
      </c>
      <c r="J10" s="15" t="inlineStr">
        <is>
          <t>보관 위치 · 파일명</t>
        </is>
      </c>
      <c r="K10" s="15" t="inlineStr">
        <is>
          <t>확인</t>
        </is>
      </c>
      <c r="L10" s="15" t="inlineStr">
        <is>
          <t>월</t>
        </is>
      </c>
      <c r="M10" s="15" t="inlineStr">
        <is>
          <t>메모</t>
        </is>
      </c>
    </row>
    <row r="11" ht="20" customHeight="1">
      <c r="A11" s="16" t="n">
        <v>1</v>
      </c>
      <c r="B11" s="17" t="n"/>
      <c r="C11" s="18" t="n"/>
      <c r="D11" s="18" t="n"/>
      <c r="E11" s="16" t="n"/>
      <c r="F11" s="19" t="n"/>
      <c r="G11" s="16" t="n"/>
      <c r="H11" s="16" t="n"/>
      <c r="I11" s="16" t="n"/>
      <c r="J11" s="18" t="n"/>
      <c r="K11" s="20">
        <f>IF(F11="","",IF(G11="","증빙 종류 선택",IF(AND(G11="간이영수증",F11&gt;30000),"3만원 초과 확인",IF(J11="","보관 위치 적기","○"))))</f>
        <v/>
      </c>
      <c r="L11" s="21">
        <f>IF(B11="","",MONTH(B11))</f>
        <v/>
      </c>
      <c r="M11" s="18" t="n"/>
      <c r="X11">
        <f>IF(OR(K11="",K11="○"),"",1)</f>
        <v/>
      </c>
    </row>
    <row r="12" ht="20" customHeight="1">
      <c r="A12" s="16" t="n">
        <v>2</v>
      </c>
      <c r="B12" s="17" t="n"/>
      <c r="C12" s="18" t="n"/>
      <c r="D12" s="18" t="n"/>
      <c r="E12" s="16" t="n"/>
      <c r="F12" s="19" t="n"/>
      <c r="G12" s="16" t="n"/>
      <c r="H12" s="16" t="n"/>
      <c r="I12" s="16" t="n"/>
      <c r="J12" s="18" t="n"/>
      <c r="K12" s="20">
        <f>IF(F12="","",IF(G12="","증빙 종류 선택",IF(AND(G12="간이영수증",F12&gt;30000),"3만원 초과 확인",IF(J12="","보관 위치 적기","○"))))</f>
        <v/>
      </c>
      <c r="L12" s="21">
        <f>IF(B12="","",MONTH(B12))</f>
        <v/>
      </c>
      <c r="M12" s="18" t="n"/>
      <c r="X12">
        <f>IF(OR(K12="",K12="○"),"",1)</f>
        <v/>
      </c>
    </row>
    <row r="13" ht="20" customHeight="1">
      <c r="A13" s="16" t="n">
        <v>3</v>
      </c>
      <c r="B13" s="17" t="n"/>
      <c r="C13" s="18" t="n"/>
      <c r="D13" s="18" t="n"/>
      <c r="E13" s="16" t="n"/>
      <c r="F13" s="19" t="n"/>
      <c r="G13" s="16" t="n"/>
      <c r="H13" s="16" t="n"/>
      <c r="I13" s="16" t="n"/>
      <c r="J13" s="18" t="n"/>
      <c r="K13" s="20">
        <f>IF(F13="","",IF(G13="","증빙 종류 선택",IF(AND(G13="간이영수증",F13&gt;30000),"3만원 초과 확인",IF(J13="","보관 위치 적기","○"))))</f>
        <v/>
      </c>
      <c r="L13" s="21">
        <f>IF(B13="","",MONTH(B13))</f>
        <v/>
      </c>
      <c r="M13" s="18" t="n"/>
      <c r="X13">
        <f>IF(OR(K13="",K13="○"),"",1)</f>
        <v/>
      </c>
    </row>
    <row r="14" ht="20" customHeight="1">
      <c r="A14" s="16" t="n">
        <v>4</v>
      </c>
      <c r="B14" s="17" t="n"/>
      <c r="C14" s="18" t="n"/>
      <c r="D14" s="18" t="n"/>
      <c r="E14" s="16" t="n"/>
      <c r="F14" s="19" t="n"/>
      <c r="G14" s="16" t="n"/>
      <c r="H14" s="16" t="n"/>
      <c r="I14" s="16" t="n"/>
      <c r="J14" s="18" t="n"/>
      <c r="K14" s="20">
        <f>IF(F14="","",IF(G14="","증빙 종류 선택",IF(AND(G14="간이영수증",F14&gt;30000),"3만원 초과 확인",IF(J14="","보관 위치 적기","○"))))</f>
        <v/>
      </c>
      <c r="L14" s="21">
        <f>IF(B14="","",MONTH(B14))</f>
        <v/>
      </c>
      <c r="M14" s="18" t="n"/>
      <c r="X14">
        <f>IF(OR(K14="",K14="○"),"",1)</f>
        <v/>
      </c>
    </row>
    <row r="15" ht="20" customHeight="1">
      <c r="A15" s="16" t="n">
        <v>5</v>
      </c>
      <c r="B15" s="17" t="n"/>
      <c r="C15" s="18" t="n"/>
      <c r="D15" s="18" t="n"/>
      <c r="E15" s="16" t="n"/>
      <c r="F15" s="19" t="n"/>
      <c r="G15" s="16" t="n"/>
      <c r="H15" s="16" t="n"/>
      <c r="I15" s="16" t="n"/>
      <c r="J15" s="18" t="n"/>
      <c r="K15" s="20">
        <f>IF(F15="","",IF(G15="","증빙 종류 선택",IF(AND(G15="간이영수증",F15&gt;30000),"3만원 초과 확인",IF(J15="","보관 위치 적기","○"))))</f>
        <v/>
      </c>
      <c r="L15" s="21">
        <f>IF(B15="","",MONTH(B15))</f>
        <v/>
      </c>
      <c r="M15" s="18" t="n"/>
      <c r="X15">
        <f>IF(OR(K15="",K15="○"),"",1)</f>
        <v/>
      </c>
    </row>
    <row r="16" ht="20" customHeight="1">
      <c r="A16" s="16" t="n">
        <v>6</v>
      </c>
      <c r="B16" s="17" t="n"/>
      <c r="C16" s="18" t="n"/>
      <c r="D16" s="18" t="n"/>
      <c r="E16" s="16" t="n"/>
      <c r="F16" s="19" t="n"/>
      <c r="G16" s="16" t="n"/>
      <c r="H16" s="16" t="n"/>
      <c r="I16" s="16" t="n"/>
      <c r="J16" s="18" t="n"/>
      <c r="K16" s="20">
        <f>IF(F16="","",IF(G16="","증빙 종류 선택",IF(AND(G16="간이영수증",F16&gt;30000),"3만원 초과 확인",IF(J16="","보관 위치 적기","○"))))</f>
        <v/>
      </c>
      <c r="L16" s="21">
        <f>IF(B16="","",MONTH(B16))</f>
        <v/>
      </c>
      <c r="M16" s="18" t="n"/>
      <c r="X16">
        <f>IF(OR(K16="",K16="○"),"",1)</f>
        <v/>
      </c>
    </row>
    <row r="17" ht="20" customHeight="1">
      <c r="A17" s="16" t="n">
        <v>7</v>
      </c>
      <c r="B17" s="17" t="n"/>
      <c r="C17" s="18" t="n"/>
      <c r="D17" s="18" t="n"/>
      <c r="E17" s="16" t="n"/>
      <c r="F17" s="19" t="n"/>
      <c r="G17" s="16" t="n"/>
      <c r="H17" s="16" t="n"/>
      <c r="I17" s="16" t="n"/>
      <c r="J17" s="18" t="n"/>
      <c r="K17" s="20">
        <f>IF(F17="","",IF(G17="","증빙 종류 선택",IF(AND(G17="간이영수증",F17&gt;30000),"3만원 초과 확인",IF(J17="","보관 위치 적기","○"))))</f>
        <v/>
      </c>
      <c r="L17" s="21">
        <f>IF(B17="","",MONTH(B17))</f>
        <v/>
      </c>
      <c r="M17" s="18" t="n"/>
      <c r="X17">
        <f>IF(OR(K17="",K17="○"),"",1)</f>
        <v/>
      </c>
    </row>
    <row r="18" ht="20" customHeight="1">
      <c r="A18" s="16" t="n">
        <v>8</v>
      </c>
      <c r="B18" s="17" t="n"/>
      <c r="C18" s="18" t="n"/>
      <c r="D18" s="18" t="n"/>
      <c r="E18" s="16" t="n"/>
      <c r="F18" s="19" t="n"/>
      <c r="G18" s="16" t="n"/>
      <c r="H18" s="16" t="n"/>
      <c r="I18" s="16" t="n"/>
      <c r="J18" s="18" t="n"/>
      <c r="K18" s="20">
        <f>IF(F18="","",IF(G18="","증빙 종류 선택",IF(AND(G18="간이영수증",F18&gt;30000),"3만원 초과 확인",IF(J18="","보관 위치 적기","○"))))</f>
        <v/>
      </c>
      <c r="L18" s="21">
        <f>IF(B18="","",MONTH(B18))</f>
        <v/>
      </c>
      <c r="M18" s="18" t="n"/>
      <c r="X18">
        <f>IF(OR(K18="",K18="○"),"",1)</f>
        <v/>
      </c>
    </row>
    <row r="19" ht="20" customHeight="1">
      <c r="A19" s="16" t="n">
        <v>9</v>
      </c>
      <c r="B19" s="17" t="n"/>
      <c r="C19" s="18" t="n"/>
      <c r="D19" s="18" t="n"/>
      <c r="E19" s="16" t="n"/>
      <c r="F19" s="19" t="n"/>
      <c r="G19" s="16" t="n"/>
      <c r="H19" s="16" t="n"/>
      <c r="I19" s="16" t="n"/>
      <c r="J19" s="18" t="n"/>
      <c r="K19" s="20">
        <f>IF(F19="","",IF(G19="","증빙 종류 선택",IF(AND(G19="간이영수증",F19&gt;30000),"3만원 초과 확인",IF(J19="","보관 위치 적기","○"))))</f>
        <v/>
      </c>
      <c r="L19" s="21">
        <f>IF(B19="","",MONTH(B19))</f>
        <v/>
      </c>
      <c r="M19" s="18" t="n"/>
      <c r="X19">
        <f>IF(OR(K19="",K19="○"),"",1)</f>
        <v/>
      </c>
    </row>
    <row r="20" ht="20" customHeight="1">
      <c r="A20" s="16" t="n">
        <v>10</v>
      </c>
      <c r="B20" s="17" t="n"/>
      <c r="C20" s="18" t="n"/>
      <c r="D20" s="18" t="n"/>
      <c r="E20" s="16" t="n"/>
      <c r="F20" s="19" t="n"/>
      <c r="G20" s="16" t="n"/>
      <c r="H20" s="16" t="n"/>
      <c r="I20" s="16" t="n"/>
      <c r="J20" s="18" t="n"/>
      <c r="K20" s="20">
        <f>IF(F20="","",IF(G20="","증빙 종류 선택",IF(AND(G20="간이영수증",F20&gt;30000),"3만원 초과 확인",IF(J20="","보관 위치 적기","○"))))</f>
        <v/>
      </c>
      <c r="L20" s="21">
        <f>IF(B20="","",MONTH(B20))</f>
        <v/>
      </c>
      <c r="M20" s="18" t="n"/>
      <c r="X20">
        <f>IF(OR(K20="",K20="○"),"",1)</f>
        <v/>
      </c>
    </row>
    <row r="21" ht="20" customHeight="1">
      <c r="A21" s="16" t="n">
        <v>11</v>
      </c>
      <c r="B21" s="17" t="n"/>
      <c r="C21" s="18" t="n"/>
      <c r="D21" s="18" t="n"/>
      <c r="E21" s="16" t="n"/>
      <c r="F21" s="19" t="n"/>
      <c r="G21" s="16" t="n"/>
      <c r="H21" s="16" t="n"/>
      <c r="I21" s="16" t="n"/>
      <c r="J21" s="18" t="n"/>
      <c r="K21" s="20">
        <f>IF(F21="","",IF(G21="","증빙 종류 선택",IF(AND(G21="간이영수증",F21&gt;30000),"3만원 초과 확인",IF(J21="","보관 위치 적기","○"))))</f>
        <v/>
      </c>
      <c r="L21" s="21">
        <f>IF(B21="","",MONTH(B21))</f>
        <v/>
      </c>
      <c r="M21" s="18" t="n"/>
      <c r="X21">
        <f>IF(OR(K21="",K21="○"),"",1)</f>
        <v/>
      </c>
    </row>
    <row r="22" ht="20" customHeight="1">
      <c r="A22" s="16" t="n">
        <v>12</v>
      </c>
      <c r="B22" s="17" t="n"/>
      <c r="C22" s="18" t="n"/>
      <c r="D22" s="18" t="n"/>
      <c r="E22" s="16" t="n"/>
      <c r="F22" s="19" t="n"/>
      <c r="G22" s="16" t="n"/>
      <c r="H22" s="16" t="n"/>
      <c r="I22" s="16" t="n"/>
      <c r="J22" s="18" t="n"/>
      <c r="K22" s="20">
        <f>IF(F22="","",IF(G22="","증빙 종류 선택",IF(AND(G22="간이영수증",F22&gt;30000),"3만원 초과 확인",IF(J22="","보관 위치 적기","○"))))</f>
        <v/>
      </c>
      <c r="L22" s="21">
        <f>IF(B22="","",MONTH(B22))</f>
        <v/>
      </c>
      <c r="M22" s="18" t="n"/>
      <c r="X22">
        <f>IF(OR(K22="",K22="○"),"",1)</f>
        <v/>
      </c>
    </row>
    <row r="23" ht="20" customHeight="1">
      <c r="A23" s="16" t="n">
        <v>13</v>
      </c>
      <c r="B23" s="17" t="n"/>
      <c r="C23" s="18" t="n"/>
      <c r="D23" s="18" t="n"/>
      <c r="E23" s="16" t="n"/>
      <c r="F23" s="19" t="n"/>
      <c r="G23" s="16" t="n"/>
      <c r="H23" s="16" t="n"/>
      <c r="I23" s="16" t="n"/>
      <c r="J23" s="18" t="n"/>
      <c r="K23" s="20">
        <f>IF(F23="","",IF(G23="","증빙 종류 선택",IF(AND(G23="간이영수증",F23&gt;30000),"3만원 초과 확인",IF(J23="","보관 위치 적기","○"))))</f>
        <v/>
      </c>
      <c r="L23" s="21">
        <f>IF(B23="","",MONTH(B23))</f>
        <v/>
      </c>
      <c r="M23" s="18" t="n"/>
      <c r="X23">
        <f>IF(OR(K23="",K23="○"),"",1)</f>
        <v/>
      </c>
    </row>
    <row r="24" ht="20" customHeight="1">
      <c r="A24" s="16" t="n">
        <v>14</v>
      </c>
      <c r="B24" s="17" t="n"/>
      <c r="C24" s="18" t="n"/>
      <c r="D24" s="18" t="n"/>
      <c r="E24" s="16" t="n"/>
      <c r="F24" s="19" t="n"/>
      <c r="G24" s="16" t="n"/>
      <c r="H24" s="16" t="n"/>
      <c r="I24" s="16" t="n"/>
      <c r="J24" s="18" t="n"/>
      <c r="K24" s="20">
        <f>IF(F24="","",IF(G24="","증빙 종류 선택",IF(AND(G24="간이영수증",F24&gt;30000),"3만원 초과 확인",IF(J24="","보관 위치 적기","○"))))</f>
        <v/>
      </c>
      <c r="L24" s="21">
        <f>IF(B24="","",MONTH(B24))</f>
        <v/>
      </c>
      <c r="M24" s="18" t="n"/>
      <c r="X24">
        <f>IF(OR(K24="",K24="○"),"",1)</f>
        <v/>
      </c>
    </row>
    <row r="25" ht="20" customHeight="1">
      <c r="A25" s="16" t="n">
        <v>15</v>
      </c>
      <c r="B25" s="17" t="n"/>
      <c r="C25" s="18" t="n"/>
      <c r="D25" s="18" t="n"/>
      <c r="E25" s="16" t="n"/>
      <c r="F25" s="19" t="n"/>
      <c r="G25" s="16" t="n"/>
      <c r="H25" s="16" t="n"/>
      <c r="I25" s="16" t="n"/>
      <c r="J25" s="18" t="n"/>
      <c r="K25" s="20">
        <f>IF(F25="","",IF(G25="","증빙 종류 선택",IF(AND(G25="간이영수증",F25&gt;30000),"3만원 초과 확인",IF(J25="","보관 위치 적기","○"))))</f>
        <v/>
      </c>
      <c r="L25" s="21">
        <f>IF(B25="","",MONTH(B25))</f>
        <v/>
      </c>
      <c r="M25" s="18" t="n"/>
      <c r="X25">
        <f>IF(OR(K25="",K25="○"),"",1)</f>
        <v/>
      </c>
    </row>
    <row r="26" ht="20" customHeight="1">
      <c r="A26" s="16" t="n">
        <v>16</v>
      </c>
      <c r="B26" s="17" t="n"/>
      <c r="C26" s="18" t="n"/>
      <c r="D26" s="18" t="n"/>
      <c r="E26" s="16" t="n"/>
      <c r="F26" s="19" t="n"/>
      <c r="G26" s="16" t="n"/>
      <c r="H26" s="16" t="n"/>
      <c r="I26" s="16" t="n"/>
      <c r="J26" s="18" t="n"/>
      <c r="K26" s="20">
        <f>IF(F26="","",IF(G26="","증빙 종류 선택",IF(AND(G26="간이영수증",F26&gt;30000),"3만원 초과 확인",IF(J26="","보관 위치 적기","○"))))</f>
        <v/>
      </c>
      <c r="L26" s="21">
        <f>IF(B26="","",MONTH(B26))</f>
        <v/>
      </c>
      <c r="M26" s="18" t="n"/>
      <c r="X26">
        <f>IF(OR(K26="",K26="○"),"",1)</f>
        <v/>
      </c>
    </row>
    <row r="27" ht="20" customHeight="1">
      <c r="A27" s="16" t="n">
        <v>17</v>
      </c>
      <c r="B27" s="17" t="n"/>
      <c r="C27" s="18" t="n"/>
      <c r="D27" s="18" t="n"/>
      <c r="E27" s="16" t="n"/>
      <c r="F27" s="19" t="n"/>
      <c r="G27" s="16" t="n"/>
      <c r="H27" s="16" t="n"/>
      <c r="I27" s="16" t="n"/>
      <c r="J27" s="18" t="n"/>
      <c r="K27" s="20">
        <f>IF(F27="","",IF(G27="","증빙 종류 선택",IF(AND(G27="간이영수증",F27&gt;30000),"3만원 초과 확인",IF(J27="","보관 위치 적기","○"))))</f>
        <v/>
      </c>
      <c r="L27" s="21">
        <f>IF(B27="","",MONTH(B27))</f>
        <v/>
      </c>
      <c r="M27" s="18" t="n"/>
      <c r="X27">
        <f>IF(OR(K27="",K27="○"),"",1)</f>
        <v/>
      </c>
    </row>
    <row r="28" ht="20" customHeight="1">
      <c r="A28" s="16" t="n">
        <v>18</v>
      </c>
      <c r="B28" s="17" t="n"/>
      <c r="C28" s="18" t="n"/>
      <c r="D28" s="18" t="n"/>
      <c r="E28" s="16" t="n"/>
      <c r="F28" s="19" t="n"/>
      <c r="G28" s="16" t="n"/>
      <c r="H28" s="16" t="n"/>
      <c r="I28" s="16" t="n"/>
      <c r="J28" s="18" t="n"/>
      <c r="K28" s="20">
        <f>IF(F28="","",IF(G28="","증빙 종류 선택",IF(AND(G28="간이영수증",F28&gt;30000),"3만원 초과 확인",IF(J28="","보관 위치 적기","○"))))</f>
        <v/>
      </c>
      <c r="L28" s="21">
        <f>IF(B28="","",MONTH(B28))</f>
        <v/>
      </c>
      <c r="M28" s="18" t="n"/>
      <c r="X28">
        <f>IF(OR(K28="",K28="○"),"",1)</f>
        <v/>
      </c>
    </row>
    <row r="29" ht="20" customHeight="1">
      <c r="A29" s="16" t="n">
        <v>19</v>
      </c>
      <c r="B29" s="17" t="n"/>
      <c r="C29" s="18" t="n"/>
      <c r="D29" s="18" t="n"/>
      <c r="E29" s="16" t="n"/>
      <c r="F29" s="19" t="n"/>
      <c r="G29" s="16" t="n"/>
      <c r="H29" s="16" t="n"/>
      <c r="I29" s="16" t="n"/>
      <c r="J29" s="18" t="n"/>
      <c r="K29" s="20">
        <f>IF(F29="","",IF(G29="","증빙 종류 선택",IF(AND(G29="간이영수증",F29&gt;30000),"3만원 초과 확인",IF(J29="","보관 위치 적기","○"))))</f>
        <v/>
      </c>
      <c r="L29" s="21">
        <f>IF(B29="","",MONTH(B29))</f>
        <v/>
      </c>
      <c r="M29" s="18" t="n"/>
      <c r="X29">
        <f>IF(OR(K29="",K29="○"),"",1)</f>
        <v/>
      </c>
    </row>
    <row r="30" ht="20" customHeight="1">
      <c r="A30" s="16" t="n">
        <v>20</v>
      </c>
      <c r="B30" s="17" t="n"/>
      <c r="C30" s="18" t="n"/>
      <c r="D30" s="18" t="n"/>
      <c r="E30" s="16" t="n"/>
      <c r="F30" s="19" t="n"/>
      <c r="G30" s="16" t="n"/>
      <c r="H30" s="16" t="n"/>
      <c r="I30" s="16" t="n"/>
      <c r="J30" s="18" t="n"/>
      <c r="K30" s="20">
        <f>IF(F30="","",IF(G30="","증빙 종류 선택",IF(AND(G30="간이영수증",F30&gt;30000),"3만원 초과 확인",IF(J30="","보관 위치 적기","○"))))</f>
        <v/>
      </c>
      <c r="L30" s="21">
        <f>IF(B30="","",MONTH(B30))</f>
        <v/>
      </c>
      <c r="M30" s="18" t="n"/>
      <c r="X30">
        <f>IF(OR(K30="",K30="○"),"",1)</f>
        <v/>
      </c>
    </row>
    <row r="31" ht="20" customHeight="1">
      <c r="A31" s="16" t="n">
        <v>21</v>
      </c>
      <c r="B31" s="17" t="n"/>
      <c r="C31" s="18" t="n"/>
      <c r="D31" s="18" t="n"/>
      <c r="E31" s="16" t="n"/>
      <c r="F31" s="19" t="n"/>
      <c r="G31" s="16" t="n"/>
      <c r="H31" s="16" t="n"/>
      <c r="I31" s="16" t="n"/>
      <c r="J31" s="18" t="n"/>
      <c r="K31" s="20">
        <f>IF(F31="","",IF(G31="","증빙 종류 선택",IF(AND(G31="간이영수증",F31&gt;30000),"3만원 초과 확인",IF(J31="","보관 위치 적기","○"))))</f>
        <v/>
      </c>
      <c r="L31" s="21">
        <f>IF(B31="","",MONTH(B31))</f>
        <v/>
      </c>
      <c r="M31" s="18" t="n"/>
      <c r="X31">
        <f>IF(OR(K31="",K31="○"),"",1)</f>
        <v/>
      </c>
    </row>
    <row r="32" ht="20" customHeight="1">
      <c r="A32" s="16" t="n">
        <v>22</v>
      </c>
      <c r="B32" s="17" t="n"/>
      <c r="C32" s="18" t="n"/>
      <c r="D32" s="18" t="n"/>
      <c r="E32" s="16" t="n"/>
      <c r="F32" s="19" t="n"/>
      <c r="G32" s="16" t="n"/>
      <c r="H32" s="16" t="n"/>
      <c r="I32" s="16" t="n"/>
      <c r="J32" s="18" t="n"/>
      <c r="K32" s="20">
        <f>IF(F32="","",IF(G32="","증빙 종류 선택",IF(AND(G32="간이영수증",F32&gt;30000),"3만원 초과 확인",IF(J32="","보관 위치 적기","○"))))</f>
        <v/>
      </c>
      <c r="L32" s="21">
        <f>IF(B32="","",MONTH(B32))</f>
        <v/>
      </c>
      <c r="M32" s="18" t="n"/>
      <c r="X32">
        <f>IF(OR(K32="",K32="○"),"",1)</f>
        <v/>
      </c>
    </row>
    <row r="33" ht="22" customHeight="1">
      <c r="A33" s="4" t="inlineStr">
        <is>
          <t>합   계</t>
        </is>
      </c>
      <c r="B33" s="5" t="n"/>
      <c r="C33" s="5" t="n"/>
      <c r="D33" s="5" t="n"/>
      <c r="E33" s="5" t="n"/>
      <c r="F33" s="22">
        <f>SUM(F11:F32)</f>
        <v/>
      </c>
      <c r="G33" s="23" t="n"/>
      <c r="H33" s="23" t="n"/>
      <c r="I33" s="23" t="n"/>
      <c r="J33" s="23" t="n"/>
      <c r="K33" s="23" t="n"/>
      <c r="L33" s="23" t="n"/>
      <c r="M33" s="23" t="n"/>
    </row>
    <row r="35" ht="22" customHeight="1">
      <c r="A35" s="14" t="inlineStr">
        <is>
          <t>② 월별 합계 (왼쪽)  ·  증빙 종류별 합계 (오른쪽)</t>
        </is>
      </c>
    </row>
    <row r="36" ht="22" customHeight="1">
      <c r="A36" s="24" t="inlineStr">
        <is>
          <t>월</t>
        </is>
      </c>
      <c r="B36" s="25" t="n"/>
      <c r="C36" s="24" t="inlineStr">
        <is>
          <t>건수</t>
        </is>
      </c>
      <c r="D36" s="24" t="inlineStr">
        <is>
          <t>금액</t>
        </is>
      </c>
      <c r="E36" s="25" t="n"/>
      <c r="G36" s="24" t="inlineStr">
        <is>
          <t>증빙 종류</t>
        </is>
      </c>
      <c r="H36" s="25" t="n"/>
      <c r="I36" s="24" t="inlineStr">
        <is>
          <t>건수</t>
        </is>
      </c>
      <c r="J36" s="24" t="inlineStr">
        <is>
          <t>금액</t>
        </is>
      </c>
      <c r="K36" s="25" t="n"/>
      <c r="L36" s="24" t="inlineStr">
        <is>
          <t>비중</t>
        </is>
      </c>
      <c r="M36" s="25" t="n"/>
    </row>
    <row r="37" ht="18" customHeight="1">
      <c r="A37" s="26" t="n">
        <v>1</v>
      </c>
      <c r="B37" s="5" t="n"/>
      <c r="C37" s="27">
        <f>IF(COUNT($F$11:$F$32)=0,"",COUNTIF($L$11:$L$32,"="&amp;A37))</f>
        <v/>
      </c>
      <c r="D37" s="28">
        <f>IF(COUNT($F$11:$F$32)=0,"",SUMIF($L$11:$L$32,"="&amp;A37,$F$11:$F$32))</f>
        <v/>
      </c>
      <c r="E37" s="11" t="n"/>
      <c r="G37" s="9" t="inlineStr">
        <is>
          <t>세금계산서</t>
        </is>
      </c>
      <c r="H37" s="5" t="n"/>
      <c r="I37" s="27">
        <f>IF(COUNT($F$11:$F$32)=0,"",COUNTIF($G$11:$G$32,G37))</f>
        <v/>
      </c>
      <c r="J37" s="28">
        <f>IF(COUNT($F$11:$F$32)=0,"",SUMIF($G$11:$G$32,G37,$F$11:$F$32))</f>
        <v/>
      </c>
      <c r="K37" s="11" t="n"/>
      <c r="L37" s="29">
        <f>IFERROR(J37/$F$33,"")</f>
        <v/>
      </c>
      <c r="M37" s="11" t="n"/>
    </row>
    <row r="38" ht="18" customHeight="1">
      <c r="A38" s="26" t="n">
        <v>2</v>
      </c>
      <c r="B38" s="5" t="n"/>
      <c r="C38" s="27">
        <f>IF(COUNT($F$11:$F$32)=0,"",COUNTIF($L$11:$L$32,"="&amp;A38))</f>
        <v/>
      </c>
      <c r="D38" s="28">
        <f>IF(COUNT($F$11:$F$32)=0,"",SUMIF($L$11:$L$32,"="&amp;A38,$F$11:$F$32))</f>
        <v/>
      </c>
      <c r="E38" s="11" t="n"/>
      <c r="G38" s="9" t="inlineStr">
        <is>
          <t>계산서(면세)</t>
        </is>
      </c>
      <c r="H38" s="5" t="n"/>
      <c r="I38" s="27">
        <f>IF(COUNT($F$11:$F$32)=0,"",COUNTIF($G$11:$G$32,G38))</f>
        <v/>
      </c>
      <c r="J38" s="28">
        <f>IF(COUNT($F$11:$F$32)=0,"",SUMIF($G$11:$G$32,G38,$F$11:$F$32))</f>
        <v/>
      </c>
      <c r="K38" s="11" t="n"/>
      <c r="L38" s="29">
        <f>IFERROR(J38/$F$33,"")</f>
        <v/>
      </c>
      <c r="M38" s="11" t="n"/>
    </row>
    <row r="39" ht="18" customHeight="1">
      <c r="A39" s="26" t="n">
        <v>3</v>
      </c>
      <c r="B39" s="5" t="n"/>
      <c r="C39" s="27">
        <f>IF(COUNT($F$11:$F$32)=0,"",COUNTIF($L$11:$L$32,"="&amp;A39))</f>
        <v/>
      </c>
      <c r="D39" s="28">
        <f>IF(COUNT($F$11:$F$32)=0,"",SUMIF($L$11:$L$32,"="&amp;A39,$F$11:$F$32))</f>
        <v/>
      </c>
      <c r="E39" s="11" t="n"/>
      <c r="G39" s="9" t="inlineStr">
        <is>
          <t>카드 매출전표</t>
        </is>
      </c>
      <c r="H39" s="5" t="n"/>
      <c r="I39" s="27">
        <f>IF(COUNT($F$11:$F$32)=0,"",COUNTIF($G$11:$G$32,G39))</f>
        <v/>
      </c>
      <c r="J39" s="28">
        <f>IF(COUNT($F$11:$F$32)=0,"",SUMIF($G$11:$G$32,G39,$F$11:$F$32))</f>
        <v/>
      </c>
      <c r="K39" s="11" t="n"/>
      <c r="L39" s="29">
        <f>IFERROR(J39/$F$33,"")</f>
        <v/>
      </c>
      <c r="M39" s="11" t="n"/>
    </row>
    <row r="40" ht="18" customHeight="1">
      <c r="A40" s="26" t="n">
        <v>4</v>
      </c>
      <c r="B40" s="5" t="n"/>
      <c r="C40" s="27">
        <f>IF(COUNT($F$11:$F$32)=0,"",COUNTIF($L$11:$L$32,"="&amp;A40))</f>
        <v/>
      </c>
      <c r="D40" s="28">
        <f>IF(COUNT($F$11:$F$32)=0,"",SUMIF($L$11:$L$32,"="&amp;A40,$F$11:$F$32))</f>
        <v/>
      </c>
      <c r="E40" s="11" t="n"/>
      <c r="G40" s="9" t="inlineStr">
        <is>
          <t>현금영수증(지출증빙)</t>
        </is>
      </c>
      <c r="H40" s="5" t="n"/>
      <c r="I40" s="27">
        <f>IF(COUNT($F$11:$F$32)=0,"",COUNTIF($G$11:$G$32,G40))</f>
        <v/>
      </c>
      <c r="J40" s="28">
        <f>IF(COUNT($F$11:$F$32)=0,"",SUMIF($G$11:$G$32,G40,$F$11:$F$32))</f>
        <v/>
      </c>
      <c r="K40" s="11" t="n"/>
      <c r="L40" s="29">
        <f>IFERROR(J40/$F$33,"")</f>
        <v/>
      </c>
      <c r="M40" s="11" t="n"/>
    </row>
    <row r="41" ht="18" customHeight="1">
      <c r="A41" s="26" t="n">
        <v>5</v>
      </c>
      <c r="B41" s="5" t="n"/>
      <c r="C41" s="27">
        <f>IF(COUNT($F$11:$F$32)=0,"",COUNTIF($L$11:$L$32,"="&amp;A41))</f>
        <v/>
      </c>
      <c r="D41" s="28">
        <f>IF(COUNT($F$11:$F$32)=0,"",SUMIF($L$11:$L$32,"="&amp;A41,$F$11:$F$32))</f>
        <v/>
      </c>
      <c r="E41" s="11" t="n"/>
      <c r="G41" s="9" t="inlineStr">
        <is>
          <t>간이영수증</t>
        </is>
      </c>
      <c r="H41" s="5" t="n"/>
      <c r="I41" s="27">
        <f>IF(COUNT($F$11:$F$32)=0,"",COUNTIF($G$11:$G$32,G41))</f>
        <v/>
      </c>
      <c r="J41" s="28">
        <f>IF(COUNT($F$11:$F$32)=0,"",SUMIF($G$11:$G$32,G41,$F$11:$F$32))</f>
        <v/>
      </c>
      <c r="K41" s="11" t="n"/>
      <c r="L41" s="29">
        <f>IFERROR(J41/$F$33,"")</f>
        <v/>
      </c>
      <c r="M41" s="11" t="n"/>
    </row>
    <row r="42" ht="18" customHeight="1">
      <c r="A42" s="26" t="n">
        <v>6</v>
      </c>
      <c r="B42" s="5" t="n"/>
      <c r="C42" s="27">
        <f>IF(COUNT($F$11:$F$32)=0,"",COUNTIF($L$11:$L$32,"="&amp;A42))</f>
        <v/>
      </c>
      <c r="D42" s="28">
        <f>IF(COUNT($F$11:$F$32)=0,"",SUMIF($L$11:$L$32,"="&amp;A42,$F$11:$F$32))</f>
        <v/>
      </c>
      <c r="E42" s="11" t="n"/>
      <c r="G42" s="9" t="inlineStr">
        <is>
          <t>계약서·이체내역</t>
        </is>
      </c>
      <c r="H42" s="5" t="n"/>
      <c r="I42" s="27">
        <f>IF(COUNT($F$11:$F$32)=0,"",COUNTIF($G$11:$G$32,G42))</f>
        <v/>
      </c>
      <c r="J42" s="28">
        <f>IF(COUNT($F$11:$F$32)=0,"",SUMIF($G$11:$G$32,G42,$F$11:$F$32))</f>
        <v/>
      </c>
      <c r="K42" s="11" t="n"/>
      <c r="L42" s="29">
        <f>IFERROR(J42/$F$33,"")</f>
        <v/>
      </c>
      <c r="M42" s="11" t="n"/>
    </row>
    <row r="43" ht="18" customHeight="1">
      <c r="A43" s="26" t="n">
        <v>7</v>
      </c>
      <c r="B43" s="5" t="n"/>
      <c r="C43" s="27">
        <f>IF(COUNT($F$11:$F$32)=0,"",COUNTIF($L$11:$L$32,"="&amp;A43))</f>
        <v/>
      </c>
      <c r="D43" s="28">
        <f>IF(COUNT($F$11:$F$32)=0,"",SUMIF($L$11:$L$32,"="&amp;A43,$F$11:$F$32))</f>
        <v/>
      </c>
      <c r="E43" s="11" t="n"/>
      <c r="G43" s="9" t="inlineStr">
        <is>
          <t>기타</t>
        </is>
      </c>
      <c r="H43" s="5" t="n"/>
      <c r="I43" s="27">
        <f>IF(COUNT($F$11:$F$32)=0,"",COUNTIF($G$11:$G$32,G43))</f>
        <v/>
      </c>
      <c r="J43" s="28">
        <f>IF(COUNT($F$11:$F$32)=0,"",SUMIF($G$11:$G$32,G43,$F$11:$F$32))</f>
        <v/>
      </c>
      <c r="K43" s="11" t="n"/>
      <c r="L43" s="29">
        <f>IFERROR(J43/$F$33,"")</f>
        <v/>
      </c>
      <c r="M43" s="11" t="n"/>
    </row>
    <row r="44" ht="18" customHeight="1">
      <c r="A44" s="26" t="n">
        <v>8</v>
      </c>
      <c r="B44" s="5" t="n"/>
      <c r="C44" s="27">
        <f>IF(COUNT($F$11:$F$32)=0,"",COUNTIF($L$11:$L$32,"="&amp;A44))</f>
        <v/>
      </c>
      <c r="D44" s="28">
        <f>IF(COUNT($F$11:$F$32)=0,"",SUMIF($L$11:$L$32,"="&amp;A44,$F$11:$F$32))</f>
        <v/>
      </c>
      <c r="E44" s="11" t="n"/>
    </row>
    <row r="45" ht="18" customHeight="1">
      <c r="A45" s="26" t="n">
        <v>9</v>
      </c>
      <c r="B45" s="5" t="n"/>
      <c r="C45" s="27">
        <f>IF(COUNT($F$11:$F$32)=0,"",COUNTIF($L$11:$L$32,"="&amp;A45))</f>
        <v/>
      </c>
      <c r="D45" s="28">
        <f>IF(COUNT($F$11:$F$32)=0,"",SUMIF($L$11:$L$32,"="&amp;A45,$F$11:$F$32))</f>
        <v/>
      </c>
      <c r="E45" s="11" t="n"/>
      <c r="G45" s="30" t="inlineStr">
        <is>
          <t>※ '확인' 칸: 3만원 넘는 지출을 간이영수증으로만 받았거나, 증빙 종류·보관 위치가 비어 있으면 빨갛게 표시돼요. 카드전표·현금영수증·세금계산서로 받을 수 있는지 거래처에 확인하세요.</t>
        </is>
      </c>
      <c r="H45" s="7" t="n"/>
      <c r="I45" s="7" t="n"/>
      <c r="J45" s="7" t="n"/>
      <c r="K45" s="7" t="n"/>
      <c r="L45" s="7" t="n"/>
      <c r="M45" s="7" t="n"/>
    </row>
    <row r="46" ht="18" customHeight="1">
      <c r="A46" s="26" t="n">
        <v>10</v>
      </c>
      <c r="B46" s="5" t="n"/>
      <c r="C46" s="27">
        <f>IF(COUNT($F$11:$F$32)=0,"",COUNTIF($L$11:$L$32,"="&amp;A46))</f>
        <v/>
      </c>
      <c r="D46" s="28">
        <f>IF(COUNT($F$11:$F$32)=0,"",SUMIF($L$11:$L$32,"="&amp;A46,$F$11:$F$32))</f>
        <v/>
      </c>
      <c r="E46" s="11" t="n"/>
      <c r="G46" s="7" t="n"/>
      <c r="H46" s="7" t="n"/>
      <c r="I46" s="7" t="n"/>
      <c r="J46" s="7" t="n"/>
      <c r="K46" s="7" t="n"/>
      <c r="L46" s="7" t="n"/>
      <c r="M46" s="7" t="n"/>
    </row>
    <row r="47" ht="18" customHeight="1">
      <c r="A47" s="26" t="n">
        <v>11</v>
      </c>
      <c r="B47" s="5" t="n"/>
      <c r="C47" s="27">
        <f>IF(COUNT($F$11:$F$32)=0,"",COUNTIF($L$11:$L$32,"="&amp;A47))</f>
        <v/>
      </c>
      <c r="D47" s="28">
        <f>IF(COUNT($F$11:$F$32)=0,"",SUMIF($L$11:$L$32,"="&amp;A47,$F$11:$F$32))</f>
        <v/>
      </c>
      <c r="E47" s="11" t="n"/>
      <c r="G47" s="7" t="n"/>
      <c r="H47" s="7" t="n"/>
      <c r="I47" s="7" t="n"/>
      <c r="J47" s="7" t="n"/>
      <c r="K47" s="7" t="n"/>
      <c r="L47" s="7" t="n"/>
      <c r="M47" s="7" t="n"/>
    </row>
    <row r="48" ht="18" customHeight="1">
      <c r="A48" s="26" t="n">
        <v>12</v>
      </c>
      <c r="B48" s="5" t="n"/>
      <c r="C48" s="27">
        <f>IF(COUNT($F$11:$F$32)=0,"",COUNTIF($L$11:$L$32,"="&amp;A48))</f>
        <v/>
      </c>
      <c r="D48" s="28">
        <f>IF(COUNT($F$11:$F$32)=0,"",SUMIF($L$11:$L$32,"="&amp;A48,$F$11:$F$32))</f>
        <v/>
      </c>
      <c r="E48" s="11" t="n"/>
      <c r="G48" s="7" t="n"/>
      <c r="H48" s="7" t="n"/>
      <c r="I48" s="7" t="n"/>
      <c r="J48" s="7" t="n"/>
      <c r="K48" s="7" t="n"/>
      <c r="L48" s="7" t="n"/>
      <c r="M48" s="7" t="n"/>
    </row>
    <row r="50">
      <c r="A50" s="31" t="inlineStr">
        <is>
          <t>쓰는 법</t>
        </is>
      </c>
    </row>
    <row r="51">
      <c r="A51" s="32" t="inlineStr">
        <is>
          <t>1. 증빙을 받은 날 바로 한 줄 적고, 증빙 종류·결제 수단·보관 형태는 칸을 눌러 고르세요.</t>
        </is>
      </c>
    </row>
    <row r="52">
      <c r="A52" s="32" t="inlineStr">
        <is>
          <t>2. 보관 위치는 '10월 봉투', '메일함 ○○ 라벨', '증빙/2026/10 폴더'처럼 다시 찾을 수 있게 적어요.</t>
        </is>
      </c>
    </row>
    <row r="53">
      <c r="A53" s="32" t="inlineStr">
        <is>
          <t>3. 아래 월별·종류별 합계로 빠진 달이나 간이영수증이 많은 달을 확인하세요.</t>
        </is>
      </c>
    </row>
    <row r="54">
      <c r="A54" s="32" t="inlineStr">
        <is>
          <t>4. 보관 기간·적격증빙 인정 여부 등 세무 기준은 세무 전문가와 확인하세요.</t>
        </is>
      </c>
    </row>
  </sheetData>
  <mergeCells count="75">
    <mergeCell ref="J39:K39"/>
    <mergeCell ref="A48:B48"/>
    <mergeCell ref="G43:H43"/>
    <mergeCell ref="I6:J6"/>
    <mergeCell ref="J38:K38"/>
    <mergeCell ref="G42:H42"/>
    <mergeCell ref="A35:M35"/>
    <mergeCell ref="A45:B45"/>
    <mergeCell ref="A36:B36"/>
    <mergeCell ref="G36:H36"/>
    <mergeCell ref="D46:E46"/>
    <mergeCell ref="J37:K37"/>
    <mergeCell ref="D40:E40"/>
    <mergeCell ref="L37:M37"/>
    <mergeCell ref="D7:F7"/>
    <mergeCell ref="D36:E36"/>
    <mergeCell ref="G40:H40"/>
    <mergeCell ref="A53:M53"/>
    <mergeCell ref="D45:E45"/>
    <mergeCell ref="A52:M52"/>
    <mergeCell ref="G39:H39"/>
    <mergeCell ref="J40:K40"/>
    <mergeCell ref="E4:F4"/>
    <mergeCell ref="L43:M43"/>
    <mergeCell ref="D44:E44"/>
    <mergeCell ref="G7:H7"/>
    <mergeCell ref="G38:H38"/>
    <mergeCell ref="A41:B41"/>
    <mergeCell ref="I7:J7"/>
    <mergeCell ref="L42:M42"/>
    <mergeCell ref="A9:M9"/>
    <mergeCell ref="A37:B37"/>
    <mergeCell ref="A46:B46"/>
    <mergeCell ref="G37:H37"/>
    <mergeCell ref="G6:H6"/>
    <mergeCell ref="D41:E41"/>
    <mergeCell ref="L39:M39"/>
    <mergeCell ref="J36:K36"/>
    <mergeCell ref="D48:E48"/>
    <mergeCell ref="K7:M7"/>
    <mergeCell ref="I36"/>
    <mergeCell ref="A51:M51"/>
    <mergeCell ref="D47:E47"/>
    <mergeCell ref="A1:M1"/>
    <mergeCell ref="L38:M38"/>
    <mergeCell ref="K6:M6"/>
    <mergeCell ref="D43:E43"/>
    <mergeCell ref="A47:B47"/>
    <mergeCell ref="A33:E33"/>
    <mergeCell ref="D37:E37"/>
    <mergeCell ref="A42:B42"/>
    <mergeCell ref="J41:K41"/>
    <mergeCell ref="L41:M41"/>
    <mergeCell ref="L36:M36"/>
    <mergeCell ref="A54:M54"/>
    <mergeCell ref="G45:M48"/>
    <mergeCell ref="L40:M40"/>
    <mergeCell ref="D39:E39"/>
    <mergeCell ref="A4:B4"/>
    <mergeCell ref="A38:B38"/>
    <mergeCell ref="J43:K43"/>
    <mergeCell ref="D42:E42"/>
    <mergeCell ref="A43:B43"/>
    <mergeCell ref="H4:M4"/>
    <mergeCell ref="A6:C6"/>
    <mergeCell ref="G41:H41"/>
    <mergeCell ref="D38:E38"/>
    <mergeCell ref="J42:K42"/>
    <mergeCell ref="A44:B44"/>
    <mergeCell ref="A40:B40"/>
    <mergeCell ref="C36"/>
    <mergeCell ref="A7:C7"/>
    <mergeCell ref="D6:F6"/>
    <mergeCell ref="A2:M2"/>
    <mergeCell ref="A39:B39"/>
  </mergeCells>
  <conditionalFormatting sqref="K11:K32">
    <cfRule type="expression" priority="1" dxfId="0">
      <formula>$X11=1</formula>
    </cfRule>
    <cfRule type="expression" priority="2" dxfId="1">
      <formula>$K11="○"</formula>
    </cfRule>
  </conditionalFormatting>
  <conditionalFormatting sqref="C37:E48">
    <cfRule type="expression" priority="3" dxfId="2">
      <formula>$C37=0</formula>
    </cfRule>
  </conditionalFormatting>
  <conditionalFormatting sqref="I37:M43">
    <cfRule type="expression" priority="4" dxfId="2">
      <formula>$I37=0</formula>
    </cfRule>
  </conditionalFormatting>
  <dataValidations count="4">
    <dataValidation sqref="E11:E32" showDropDown="0" showInputMessage="0" showErrorMessage="0" allowBlank="1" type="list">
      <formula1>"재료·상품,소모품,임차료,공과금,광고·홍보,교통·차량,식대·접대,장비,수수료,기타"</formula1>
    </dataValidation>
    <dataValidation sqref="G11:G32" showDropDown="0" showInputMessage="0" showErrorMessage="0" allowBlank="1" type="list">
      <formula1>"세금계산서,계산서(면세),카드 매출전표,현금영수증(지출증빙),간이영수증,계약서·이체내역,기타"</formula1>
    </dataValidation>
    <dataValidation sqref="H11:H32" showDropDown="0" showInputMessage="0" showErrorMessage="0" allowBlank="1" type="list">
      <formula1>"사업용 카드,개인 카드,계좌이체,현금"</formula1>
    </dataValidation>
    <dataValidation sqref="I11:I32" showDropDown="0" showInputMessage="0" showErrorMessage="0" allowBlank="1" type="list">
      <formula1>"종이,전자(메일),전자(홈택스),스캔 파일,사진"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X5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13" customWidth="1" min="3" max="3"/>
    <col width="15" customWidth="1" min="4" max="4"/>
    <col width="10" customWidth="1" min="5" max="5"/>
    <col width="11" customWidth="1" min="6" max="6"/>
    <col width="18" customWidth="1" min="7" max="7"/>
    <col width="11" customWidth="1" min="8" max="8"/>
    <col width="11" customWidth="1" min="9" max="9"/>
    <col width="18" customWidth="1" min="10" max="10"/>
    <col width="14" customWidth="1" min="11" max="11"/>
    <col width="6" customWidth="1" min="12" max="12"/>
    <col width="12" customWidth="1" min="13" max="13"/>
    <col hidden="1" width="13" customWidth="1" min="24" max="24"/>
  </cols>
  <sheetData>
    <row r="1" ht="34" customHeight="1">
      <c r="A1" s="1" t="inlineStr">
        <is>
          <t>증빙 보관 목록</t>
        </is>
      </c>
    </row>
    <row r="2">
      <c r="A2" s="2" t="inlineStr">
        <is>
          <t>영수증·계산서를 받으면 한 줄 — 증빙 종류와 보관 위치를 남겨 두면 장부 정리·세무 신고 때 바로 찾습니다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4" ht="24" customHeight="1">
      <c r="A4" s="4" t="inlineStr">
        <is>
          <t>사업연도</t>
        </is>
      </c>
      <c r="B4" s="5" t="n"/>
      <c r="C4" s="6" t="n">
        <v>2026</v>
      </c>
      <c r="D4" s="4" t="inlineStr">
        <is>
          <t>상호</t>
        </is>
      </c>
      <c r="E4" s="6" t="inlineStr">
        <is>
          <t>작은 가죽 공방</t>
        </is>
      </c>
      <c r="F4" s="7" t="n"/>
      <c r="G4" s="4" t="inlineStr">
        <is>
          <t>보관 원칙</t>
        </is>
      </c>
      <c r="H4" s="8" t="inlineStr">
        <is>
          <t>종이는 월별 봉투, 전자는 '증빙/2026/월' 폴더 · 매주 금요일 정리</t>
        </is>
      </c>
      <c r="I4" s="7" t="n"/>
      <c r="J4" s="7" t="n"/>
      <c r="K4" s="7" t="n"/>
      <c r="L4" s="7" t="n"/>
      <c r="M4" s="7" t="n"/>
    </row>
    <row r="6" ht="18" customHeight="1">
      <c r="A6" s="9" t="inlineStr">
        <is>
          <t>증빙 건수</t>
        </is>
      </c>
      <c r="B6" s="5" t="n"/>
      <c r="C6" s="5" t="n"/>
      <c r="D6" s="9" t="inlineStr">
        <is>
          <t>금액 합계</t>
        </is>
      </c>
      <c r="E6" s="5" t="n"/>
      <c r="F6" s="5" t="n"/>
      <c r="G6" s="9" t="inlineStr">
        <is>
          <t>확인 필요</t>
        </is>
      </c>
      <c r="H6" s="5" t="n"/>
      <c r="I6" s="9" t="inlineStr">
        <is>
          <t>전자 보관 비율</t>
        </is>
      </c>
      <c r="J6" s="5" t="n"/>
      <c r="K6" s="9" t="inlineStr">
        <is>
          <t>간이영수증 금액</t>
        </is>
      </c>
      <c r="L6" s="5" t="n"/>
      <c r="M6" s="5" t="n"/>
    </row>
    <row r="7" ht="30" customHeight="1">
      <c r="A7" s="10">
        <f>IF(COUNT($F$11:$F$32)=0,"",COUNT($F$11:$F$32))</f>
        <v/>
      </c>
      <c r="B7" s="11" t="n"/>
      <c r="C7" s="11" t="n"/>
      <c r="D7" s="12">
        <f>IF(COUNT($F$11:$F$32)=0,"",$F$33)</f>
        <v/>
      </c>
      <c r="E7" s="11" t="n"/>
      <c r="F7" s="11" t="n"/>
      <c r="G7" s="10">
        <f>IF(COUNT($F$11:$F$32)=0,"",SUM($X$11:$X$32))</f>
        <v/>
      </c>
      <c r="H7" s="11" t="n"/>
      <c r="I7" s="13">
        <f>IF(COUNT($F$11:$F$32)=0,"",IFERROR((COUNTIF($I$11:$I$32,"전자(메일)")+COUNTIF($I$11:$I$32,"전자(홈택스)")+COUNTIF($I$11:$I$32,"스캔 파일")+COUNTIF($I$11:$I$32,"사진"))/COUNTA($I$11:$I$32),""))</f>
        <v/>
      </c>
      <c r="J7" s="11" t="n"/>
      <c r="K7" s="12">
        <f>IF(COUNT($F$11:$F$32)=0,"",SUMIF($G$11:$G$32,"간이영수증",$F$11:$F$32))</f>
        <v/>
      </c>
      <c r="L7" s="11" t="n"/>
      <c r="M7" s="11" t="n"/>
    </row>
    <row r="9" ht="22" customHeight="1">
      <c r="A9" s="14" t="inlineStr">
        <is>
          <t>① 증빙 목록   ·   받은 날 바로 적기</t>
        </is>
      </c>
    </row>
    <row r="10" ht="30" customHeight="1">
      <c r="A10" s="15" t="inlineStr">
        <is>
          <t>번호</t>
        </is>
      </c>
      <c r="B10" s="15" t="inlineStr">
        <is>
          <t>거래일</t>
        </is>
      </c>
      <c r="C10" s="15" t="inlineStr">
        <is>
          <t>거래처</t>
        </is>
      </c>
      <c r="D10" s="15" t="inlineStr">
        <is>
          <t>내용(품목)</t>
        </is>
      </c>
      <c r="E10" s="15" t="inlineStr">
        <is>
          <t>지출 항목</t>
        </is>
      </c>
      <c r="F10" s="15" t="inlineStr">
        <is>
          <t>금액(합계)</t>
        </is>
      </c>
      <c r="G10" s="15" t="inlineStr">
        <is>
          <t>증빙 종류</t>
        </is>
      </c>
      <c r="H10" s="15" t="inlineStr">
        <is>
          <t>결제 수단</t>
        </is>
      </c>
      <c r="I10" s="15" t="inlineStr">
        <is>
          <t>보관 형태</t>
        </is>
      </c>
      <c r="J10" s="15" t="inlineStr">
        <is>
          <t>보관 위치 · 파일명</t>
        </is>
      </c>
      <c r="K10" s="15" t="inlineStr">
        <is>
          <t>확인</t>
        </is>
      </c>
      <c r="L10" s="15" t="inlineStr">
        <is>
          <t>월</t>
        </is>
      </c>
      <c r="M10" s="15" t="inlineStr">
        <is>
          <t>메모</t>
        </is>
      </c>
    </row>
    <row r="11" ht="20" customHeight="1">
      <c r="A11" s="16" t="n">
        <v>1</v>
      </c>
      <c r="B11" s="17" t="n">
        <v>46267</v>
      </c>
      <c r="C11" s="18" t="inlineStr">
        <is>
          <t>가죽 도매상</t>
        </is>
      </c>
      <c r="D11" s="18" t="inlineStr">
        <is>
          <t>베지터블 가죽 5장</t>
        </is>
      </c>
      <c r="E11" s="16" t="inlineStr">
        <is>
          <t>재료·상품</t>
        </is>
      </c>
      <c r="F11" s="19" t="n">
        <v>385000</v>
      </c>
      <c r="G11" s="16" t="inlineStr">
        <is>
          <t>세금계산서</t>
        </is>
      </c>
      <c r="H11" s="16" t="inlineStr">
        <is>
          <t>계좌이체</t>
        </is>
      </c>
      <c r="I11" s="16" t="inlineStr">
        <is>
          <t>전자(홈택스)</t>
        </is>
      </c>
      <c r="J11" s="18" t="inlineStr">
        <is>
          <t>홈택스 조회</t>
        </is>
      </c>
      <c r="K11" s="20">
        <f>IF(F11="","",IF(G11="","증빙 종류 선택",IF(AND(G11="간이영수증",F11&gt;30000),"3만원 초과 확인",IF(J11="","보관 위치 적기","○"))))</f>
        <v/>
      </c>
      <c r="L11" s="21">
        <f>IF(B11="","",MONTH(B11))</f>
        <v/>
      </c>
      <c r="M11" s="18" t="n"/>
      <c r="X11">
        <f>IF(OR(K11="",K11="○"),"",1)</f>
        <v/>
      </c>
    </row>
    <row r="12" ht="20" customHeight="1">
      <c r="A12" s="16" t="n">
        <v>2</v>
      </c>
      <c r="B12" s="17" t="n">
        <v>46270</v>
      </c>
      <c r="C12" s="18" t="inlineStr">
        <is>
          <t>공구 상가</t>
        </is>
      </c>
      <c r="D12" s="18" t="inlineStr">
        <is>
          <t>목타·엣지 공구</t>
        </is>
      </c>
      <c r="E12" s="16" t="inlineStr">
        <is>
          <t>장비</t>
        </is>
      </c>
      <c r="F12" s="19" t="n">
        <v>64000</v>
      </c>
      <c r="G12" s="16" t="inlineStr">
        <is>
          <t>카드 매출전표</t>
        </is>
      </c>
      <c r="H12" s="16" t="inlineStr">
        <is>
          <t>사업용 카드</t>
        </is>
      </c>
      <c r="I12" s="16" t="inlineStr">
        <is>
          <t>종이</t>
        </is>
      </c>
      <c r="J12" s="18" t="inlineStr">
        <is>
          <t>9월 봉투</t>
        </is>
      </c>
      <c r="K12" s="20">
        <f>IF(F12="","",IF(G12="","증빙 종류 선택",IF(AND(G12="간이영수증",F12&gt;30000),"3만원 초과 확인",IF(J12="","보관 위치 적기","○"))))</f>
        <v/>
      </c>
      <c r="L12" s="21">
        <f>IF(B12="","",MONTH(B12))</f>
        <v/>
      </c>
      <c r="M12" s="18" t="n"/>
      <c r="X12">
        <f>IF(OR(K12="",K12="○"),"",1)</f>
        <v/>
      </c>
    </row>
    <row r="13" ht="20" customHeight="1">
      <c r="A13" s="16" t="n">
        <v>3</v>
      </c>
      <c r="B13" s="17" t="n">
        <v>46274</v>
      </c>
      <c r="C13" s="18" t="inlineStr">
        <is>
          <t>포장재 쇼핑몰</t>
        </is>
      </c>
      <c r="D13" s="18" t="inlineStr">
        <is>
          <t>선물 상자 100개</t>
        </is>
      </c>
      <c r="E13" s="16" t="inlineStr">
        <is>
          <t>소모품</t>
        </is>
      </c>
      <c r="F13" s="19" t="n">
        <v>48000</v>
      </c>
      <c r="G13" s="16" t="inlineStr">
        <is>
          <t>카드 매출전표</t>
        </is>
      </c>
      <c r="H13" s="16" t="inlineStr">
        <is>
          <t>사업용 카드</t>
        </is>
      </c>
      <c r="I13" s="16" t="inlineStr">
        <is>
          <t>전자(메일)</t>
        </is>
      </c>
      <c r="J13" s="18" t="inlineStr">
        <is>
          <t>메일함 '증빙' 라벨</t>
        </is>
      </c>
      <c r="K13" s="20">
        <f>IF(F13="","",IF(G13="","증빙 종류 선택",IF(AND(G13="간이영수증",F13&gt;30000),"3만원 초과 확인",IF(J13="","보관 위치 적기","○"))))</f>
        <v/>
      </c>
      <c r="L13" s="21">
        <f>IF(B13="","",MONTH(B13))</f>
        <v/>
      </c>
      <c r="M13" s="18" t="n"/>
      <c r="X13">
        <f>IF(OR(K13="",K13="○"),"",1)</f>
        <v/>
      </c>
    </row>
    <row r="14" ht="20" customHeight="1">
      <c r="A14" s="16" t="n">
        <v>4</v>
      </c>
      <c r="B14" s="17" t="n">
        <v>46277</v>
      </c>
      <c r="C14" s="18" t="inlineStr">
        <is>
          <t>동네 철물점</t>
        </is>
      </c>
      <c r="D14" s="18" t="inlineStr">
        <is>
          <t>선반 부품</t>
        </is>
      </c>
      <c r="E14" s="16" t="inlineStr">
        <is>
          <t>소모품</t>
        </is>
      </c>
      <c r="F14" s="19" t="n">
        <v>12000</v>
      </c>
      <c r="G14" s="16" t="inlineStr">
        <is>
          <t>간이영수증</t>
        </is>
      </c>
      <c r="H14" s="16" t="inlineStr">
        <is>
          <t>현금</t>
        </is>
      </c>
      <c r="I14" s="16" t="inlineStr">
        <is>
          <t>사진</t>
        </is>
      </c>
      <c r="J14" s="18" t="inlineStr">
        <is>
          <t>증빙/2026/09</t>
        </is>
      </c>
      <c r="K14" s="20">
        <f>IF(F14="","",IF(G14="","증빙 종류 선택",IF(AND(G14="간이영수증",F14&gt;30000),"3만원 초과 확인",IF(J14="","보관 위치 적기","○"))))</f>
        <v/>
      </c>
      <c r="L14" s="21">
        <f>IF(B14="","",MONTH(B14))</f>
        <v/>
      </c>
      <c r="M14" s="18" t="n"/>
      <c r="X14">
        <f>IF(OR(K14="",K14="○"),"",1)</f>
        <v/>
      </c>
    </row>
    <row r="15" ht="20" customHeight="1">
      <c r="A15" s="16" t="n">
        <v>5</v>
      </c>
      <c r="B15" s="17" t="n">
        <v>46290</v>
      </c>
      <c r="C15" s="18" t="inlineStr">
        <is>
          <t>건물주</t>
        </is>
      </c>
      <c r="D15" s="18" t="inlineStr">
        <is>
          <t>9월 공방 월세</t>
        </is>
      </c>
      <c r="E15" s="16" t="inlineStr">
        <is>
          <t>임차료</t>
        </is>
      </c>
      <c r="F15" s="19" t="n">
        <v>770000</v>
      </c>
      <c r="G15" s="16" t="inlineStr">
        <is>
          <t>세금계산서</t>
        </is>
      </c>
      <c r="H15" s="16" t="inlineStr">
        <is>
          <t>계좌이체</t>
        </is>
      </c>
      <c r="I15" s="16" t="inlineStr">
        <is>
          <t>전자(홈택스)</t>
        </is>
      </c>
      <c r="J15" s="18" t="inlineStr">
        <is>
          <t>홈택스 조회</t>
        </is>
      </c>
      <c r="K15" s="20">
        <f>IF(F15="","",IF(G15="","증빙 종류 선택",IF(AND(G15="간이영수증",F15&gt;30000),"3만원 초과 확인",IF(J15="","보관 위치 적기","○"))))</f>
        <v/>
      </c>
      <c r="L15" s="21">
        <f>IF(B15="","",MONTH(B15))</f>
        <v/>
      </c>
      <c r="M15" s="18" t="n"/>
      <c r="X15">
        <f>IF(OR(K15="",K15="○"),"",1)</f>
        <v/>
      </c>
    </row>
    <row r="16" ht="20" customHeight="1">
      <c r="A16" s="16" t="n">
        <v>6</v>
      </c>
      <c r="B16" s="17" t="n">
        <v>46293</v>
      </c>
      <c r="C16" s="18" t="inlineStr">
        <is>
          <t>인쇄소</t>
        </is>
      </c>
      <c r="D16" s="18" t="inlineStr">
        <is>
          <t>브랜드 스티커</t>
        </is>
      </c>
      <c r="E16" s="16" t="inlineStr">
        <is>
          <t>광고·홍보</t>
        </is>
      </c>
      <c r="F16" s="19" t="n">
        <v>45000</v>
      </c>
      <c r="G16" s="16" t="inlineStr">
        <is>
          <t>간이영수증</t>
        </is>
      </c>
      <c r="H16" s="16" t="inlineStr">
        <is>
          <t>현금</t>
        </is>
      </c>
      <c r="I16" s="16" t="inlineStr">
        <is>
          <t>종이</t>
        </is>
      </c>
      <c r="J16" s="18" t="inlineStr"/>
      <c r="K16" s="20">
        <f>IF(F16="","",IF(G16="","증빙 종류 선택",IF(AND(G16="간이영수증",F16&gt;30000),"3만원 초과 확인",IF(J16="","보관 위치 적기","○"))))</f>
        <v/>
      </c>
      <c r="L16" s="21">
        <f>IF(B16="","",MONTH(B16))</f>
        <v/>
      </c>
      <c r="M16" s="18" t="inlineStr">
        <is>
          <t>카드 결제 요청</t>
        </is>
      </c>
      <c r="X16">
        <f>IF(OR(K16="",K16="○"),"",1)</f>
        <v/>
      </c>
    </row>
    <row r="17" ht="20" customHeight="1">
      <c r="A17" s="16" t="n">
        <v>7</v>
      </c>
      <c r="B17" s="17" t="n">
        <v>46297</v>
      </c>
      <c r="C17" s="18" t="inlineStr">
        <is>
          <t>가죽 도매상</t>
        </is>
      </c>
      <c r="D17" s="18" t="inlineStr">
        <is>
          <t>크롬 가죽 3장</t>
        </is>
      </c>
      <c r="E17" s="16" t="inlineStr">
        <is>
          <t>재료·상품</t>
        </is>
      </c>
      <c r="F17" s="19" t="n">
        <v>231000</v>
      </c>
      <c r="G17" s="16" t="inlineStr">
        <is>
          <t>세금계산서</t>
        </is>
      </c>
      <c r="H17" s="16" t="inlineStr">
        <is>
          <t>계좌이체</t>
        </is>
      </c>
      <c r="I17" s="16" t="inlineStr">
        <is>
          <t>전자(홈택스)</t>
        </is>
      </c>
      <c r="J17" s="18" t="inlineStr">
        <is>
          <t>홈택스 조회</t>
        </is>
      </c>
      <c r="K17" s="20">
        <f>IF(F17="","",IF(G17="","증빙 종류 선택",IF(AND(G17="간이영수증",F17&gt;30000),"3만원 초과 확인",IF(J17="","보관 위치 적기","○"))))</f>
        <v/>
      </c>
      <c r="L17" s="21">
        <f>IF(B17="","",MONTH(B17))</f>
        <v/>
      </c>
      <c r="M17" s="18" t="n"/>
      <c r="X17">
        <f>IF(OR(K17="",K17="○"),"",1)</f>
        <v/>
      </c>
    </row>
    <row r="18" ht="20" customHeight="1">
      <c r="A18" s="16" t="n">
        <v>8</v>
      </c>
      <c r="B18" s="17" t="n">
        <v>46299</v>
      </c>
      <c r="C18" s="18" t="inlineStr">
        <is>
          <t>택배 영업소</t>
        </is>
      </c>
      <c r="D18" s="18" t="inlineStr">
        <is>
          <t>10월 1주 발송비</t>
        </is>
      </c>
      <c r="E18" s="16" t="inlineStr">
        <is>
          <t>수수료</t>
        </is>
      </c>
      <c r="F18" s="19" t="n">
        <v>38500</v>
      </c>
      <c r="G18" s="16" t="inlineStr">
        <is>
          <t>현금영수증(지출증빙)</t>
        </is>
      </c>
      <c r="H18" s="16" t="inlineStr">
        <is>
          <t>현금</t>
        </is>
      </c>
      <c r="I18" s="16" t="inlineStr">
        <is>
          <t>스캔 파일</t>
        </is>
      </c>
      <c r="J18" s="18" t="inlineStr">
        <is>
          <t>증빙/2026/10</t>
        </is>
      </c>
      <c r="K18" s="20">
        <f>IF(F18="","",IF(G18="","증빙 종류 선택",IF(AND(G18="간이영수증",F18&gt;30000),"3만원 초과 확인",IF(J18="","보관 위치 적기","○"))))</f>
        <v/>
      </c>
      <c r="L18" s="21">
        <f>IF(B18="","",MONTH(B18))</f>
        <v/>
      </c>
      <c r="M18" s="18" t="n"/>
      <c r="X18">
        <f>IF(OR(K18="",K18="○"),"",1)</f>
        <v/>
      </c>
    </row>
    <row r="19" ht="20" customHeight="1">
      <c r="A19" s="16" t="n">
        <v>9</v>
      </c>
      <c r="B19" s="17" t="n">
        <v>46302</v>
      </c>
      <c r="C19" s="18" t="inlineStr">
        <is>
          <t>전기 요금</t>
        </is>
      </c>
      <c r="D19" s="18" t="inlineStr">
        <is>
          <t>9월분 전기</t>
        </is>
      </c>
      <c r="E19" s="16" t="inlineStr">
        <is>
          <t>공과금</t>
        </is>
      </c>
      <c r="F19" s="19" t="n">
        <v>52300</v>
      </c>
      <c r="G19" s="16" t="inlineStr">
        <is>
          <t>기타</t>
        </is>
      </c>
      <c r="H19" s="16" t="inlineStr">
        <is>
          <t>계좌이체</t>
        </is>
      </c>
      <c r="I19" s="16" t="inlineStr">
        <is>
          <t>전자(메일)</t>
        </is>
      </c>
      <c r="J19" s="18" t="inlineStr">
        <is>
          <t>메일함 '공과금'</t>
        </is>
      </c>
      <c r="K19" s="20">
        <f>IF(F19="","",IF(G19="","증빙 종류 선택",IF(AND(G19="간이영수증",F19&gt;30000),"3만원 초과 확인",IF(J19="","보관 위치 적기","○"))))</f>
        <v/>
      </c>
      <c r="L19" s="21">
        <f>IF(B19="","",MONTH(B19))</f>
        <v/>
      </c>
      <c r="M19" s="18" t="n"/>
      <c r="X19">
        <f>IF(OR(K19="",K19="○"),"",1)</f>
        <v/>
      </c>
    </row>
    <row r="20" ht="20" customHeight="1">
      <c r="A20" s="16" t="n">
        <v>10</v>
      </c>
      <c r="B20" s="17" t="n">
        <v>46304</v>
      </c>
      <c r="C20" s="18" t="inlineStr">
        <is>
          <t>실 도매상</t>
        </is>
      </c>
      <c r="D20" s="18" t="inlineStr">
        <is>
          <t>왁스 실 10롤</t>
        </is>
      </c>
      <c r="E20" s="16" t="inlineStr">
        <is>
          <t>재료·상품</t>
        </is>
      </c>
      <c r="F20" s="19" t="n">
        <v>27000</v>
      </c>
      <c r="G20" s="16" t="inlineStr">
        <is>
          <t>카드 매출전표</t>
        </is>
      </c>
      <c r="H20" s="16" t="inlineStr">
        <is>
          <t>개인 카드</t>
        </is>
      </c>
      <c r="I20" s="16" t="inlineStr">
        <is>
          <t>종이</t>
        </is>
      </c>
      <c r="J20" s="18" t="inlineStr">
        <is>
          <t>10월 봉투</t>
        </is>
      </c>
      <c r="K20" s="20">
        <f>IF(F20="","",IF(G20="","증빙 종류 선택",IF(AND(G20="간이영수증",F20&gt;30000),"3만원 초과 확인",IF(J20="","보관 위치 적기","○"))))</f>
        <v/>
      </c>
      <c r="L20" s="21">
        <f>IF(B20="","",MONTH(B20))</f>
        <v/>
      </c>
      <c r="M20" s="18" t="n"/>
      <c r="X20">
        <f>IF(OR(K20="",K20="○"),"",1)</f>
        <v/>
      </c>
    </row>
    <row r="21" ht="20" customHeight="1">
      <c r="A21" s="16" t="n">
        <v>11</v>
      </c>
      <c r="B21" s="17" t="n"/>
      <c r="C21" s="18" t="n"/>
      <c r="D21" s="18" t="n"/>
      <c r="E21" s="16" t="n"/>
      <c r="F21" s="19" t="n"/>
      <c r="G21" s="16" t="n"/>
      <c r="H21" s="16" t="n"/>
      <c r="I21" s="16" t="n"/>
      <c r="J21" s="18" t="n"/>
      <c r="K21" s="20">
        <f>IF(F21="","",IF(G21="","증빙 종류 선택",IF(AND(G21="간이영수증",F21&gt;30000),"3만원 초과 확인",IF(J21="","보관 위치 적기","○"))))</f>
        <v/>
      </c>
      <c r="L21" s="21">
        <f>IF(B21="","",MONTH(B21))</f>
        <v/>
      </c>
      <c r="M21" s="18" t="n"/>
      <c r="X21">
        <f>IF(OR(K21="",K21="○"),"",1)</f>
        <v/>
      </c>
    </row>
    <row r="22" ht="20" customHeight="1">
      <c r="A22" s="16" t="n">
        <v>12</v>
      </c>
      <c r="B22" s="17" t="n"/>
      <c r="C22" s="18" t="n"/>
      <c r="D22" s="18" t="n"/>
      <c r="E22" s="16" t="n"/>
      <c r="F22" s="19" t="n"/>
      <c r="G22" s="16" t="n"/>
      <c r="H22" s="16" t="n"/>
      <c r="I22" s="16" t="n"/>
      <c r="J22" s="18" t="n"/>
      <c r="K22" s="20">
        <f>IF(F22="","",IF(G22="","증빙 종류 선택",IF(AND(G22="간이영수증",F22&gt;30000),"3만원 초과 확인",IF(J22="","보관 위치 적기","○"))))</f>
        <v/>
      </c>
      <c r="L22" s="21">
        <f>IF(B22="","",MONTH(B22))</f>
        <v/>
      </c>
      <c r="M22" s="18" t="n"/>
      <c r="X22">
        <f>IF(OR(K22="",K22="○"),"",1)</f>
        <v/>
      </c>
    </row>
    <row r="23" ht="20" customHeight="1">
      <c r="A23" s="16" t="n">
        <v>13</v>
      </c>
      <c r="B23" s="17" t="n"/>
      <c r="C23" s="18" t="n"/>
      <c r="D23" s="18" t="n"/>
      <c r="E23" s="16" t="n"/>
      <c r="F23" s="19" t="n"/>
      <c r="G23" s="16" t="n"/>
      <c r="H23" s="16" t="n"/>
      <c r="I23" s="16" t="n"/>
      <c r="J23" s="18" t="n"/>
      <c r="K23" s="20">
        <f>IF(F23="","",IF(G23="","증빙 종류 선택",IF(AND(G23="간이영수증",F23&gt;30000),"3만원 초과 확인",IF(J23="","보관 위치 적기","○"))))</f>
        <v/>
      </c>
      <c r="L23" s="21">
        <f>IF(B23="","",MONTH(B23))</f>
        <v/>
      </c>
      <c r="M23" s="18" t="n"/>
      <c r="X23">
        <f>IF(OR(K23="",K23="○"),"",1)</f>
        <v/>
      </c>
    </row>
    <row r="24" ht="20" customHeight="1">
      <c r="A24" s="16" t="n">
        <v>14</v>
      </c>
      <c r="B24" s="17" t="n"/>
      <c r="C24" s="18" t="n"/>
      <c r="D24" s="18" t="n"/>
      <c r="E24" s="16" t="n"/>
      <c r="F24" s="19" t="n"/>
      <c r="G24" s="16" t="n"/>
      <c r="H24" s="16" t="n"/>
      <c r="I24" s="16" t="n"/>
      <c r="J24" s="18" t="n"/>
      <c r="K24" s="20">
        <f>IF(F24="","",IF(G24="","증빙 종류 선택",IF(AND(G24="간이영수증",F24&gt;30000),"3만원 초과 확인",IF(J24="","보관 위치 적기","○"))))</f>
        <v/>
      </c>
      <c r="L24" s="21">
        <f>IF(B24="","",MONTH(B24))</f>
        <v/>
      </c>
      <c r="M24" s="18" t="n"/>
      <c r="X24">
        <f>IF(OR(K24="",K24="○"),"",1)</f>
        <v/>
      </c>
    </row>
    <row r="25" ht="20" customHeight="1">
      <c r="A25" s="16" t="n">
        <v>15</v>
      </c>
      <c r="B25" s="17" t="n"/>
      <c r="C25" s="18" t="n"/>
      <c r="D25" s="18" t="n"/>
      <c r="E25" s="16" t="n"/>
      <c r="F25" s="19" t="n"/>
      <c r="G25" s="16" t="n"/>
      <c r="H25" s="16" t="n"/>
      <c r="I25" s="16" t="n"/>
      <c r="J25" s="18" t="n"/>
      <c r="K25" s="20">
        <f>IF(F25="","",IF(G25="","증빙 종류 선택",IF(AND(G25="간이영수증",F25&gt;30000),"3만원 초과 확인",IF(J25="","보관 위치 적기","○"))))</f>
        <v/>
      </c>
      <c r="L25" s="21">
        <f>IF(B25="","",MONTH(B25))</f>
        <v/>
      </c>
      <c r="M25" s="18" t="n"/>
      <c r="X25">
        <f>IF(OR(K25="",K25="○"),"",1)</f>
        <v/>
      </c>
    </row>
    <row r="26" ht="20" customHeight="1">
      <c r="A26" s="16" t="n">
        <v>16</v>
      </c>
      <c r="B26" s="17" t="n"/>
      <c r="C26" s="18" t="n"/>
      <c r="D26" s="18" t="n"/>
      <c r="E26" s="16" t="n"/>
      <c r="F26" s="19" t="n"/>
      <c r="G26" s="16" t="n"/>
      <c r="H26" s="16" t="n"/>
      <c r="I26" s="16" t="n"/>
      <c r="J26" s="18" t="n"/>
      <c r="K26" s="20">
        <f>IF(F26="","",IF(G26="","증빙 종류 선택",IF(AND(G26="간이영수증",F26&gt;30000),"3만원 초과 확인",IF(J26="","보관 위치 적기","○"))))</f>
        <v/>
      </c>
      <c r="L26" s="21">
        <f>IF(B26="","",MONTH(B26))</f>
        <v/>
      </c>
      <c r="M26" s="18" t="n"/>
      <c r="X26">
        <f>IF(OR(K26="",K26="○"),"",1)</f>
        <v/>
      </c>
    </row>
    <row r="27" ht="20" customHeight="1">
      <c r="A27" s="16" t="n">
        <v>17</v>
      </c>
      <c r="B27" s="17" t="n"/>
      <c r="C27" s="18" t="n"/>
      <c r="D27" s="18" t="n"/>
      <c r="E27" s="16" t="n"/>
      <c r="F27" s="19" t="n"/>
      <c r="G27" s="16" t="n"/>
      <c r="H27" s="16" t="n"/>
      <c r="I27" s="16" t="n"/>
      <c r="J27" s="18" t="n"/>
      <c r="K27" s="20">
        <f>IF(F27="","",IF(G27="","증빙 종류 선택",IF(AND(G27="간이영수증",F27&gt;30000),"3만원 초과 확인",IF(J27="","보관 위치 적기","○"))))</f>
        <v/>
      </c>
      <c r="L27" s="21">
        <f>IF(B27="","",MONTH(B27))</f>
        <v/>
      </c>
      <c r="M27" s="18" t="n"/>
      <c r="X27">
        <f>IF(OR(K27="",K27="○"),"",1)</f>
        <v/>
      </c>
    </row>
    <row r="28" ht="20" customHeight="1">
      <c r="A28" s="16" t="n">
        <v>18</v>
      </c>
      <c r="B28" s="17" t="n"/>
      <c r="C28" s="18" t="n"/>
      <c r="D28" s="18" t="n"/>
      <c r="E28" s="16" t="n"/>
      <c r="F28" s="19" t="n"/>
      <c r="G28" s="16" t="n"/>
      <c r="H28" s="16" t="n"/>
      <c r="I28" s="16" t="n"/>
      <c r="J28" s="18" t="n"/>
      <c r="K28" s="20">
        <f>IF(F28="","",IF(G28="","증빙 종류 선택",IF(AND(G28="간이영수증",F28&gt;30000),"3만원 초과 확인",IF(J28="","보관 위치 적기","○"))))</f>
        <v/>
      </c>
      <c r="L28" s="21">
        <f>IF(B28="","",MONTH(B28))</f>
        <v/>
      </c>
      <c r="M28" s="18" t="n"/>
      <c r="X28">
        <f>IF(OR(K28="",K28="○"),"",1)</f>
        <v/>
      </c>
    </row>
    <row r="29" ht="20" customHeight="1">
      <c r="A29" s="16" t="n">
        <v>19</v>
      </c>
      <c r="B29" s="17" t="n"/>
      <c r="C29" s="18" t="n"/>
      <c r="D29" s="18" t="n"/>
      <c r="E29" s="16" t="n"/>
      <c r="F29" s="19" t="n"/>
      <c r="G29" s="16" t="n"/>
      <c r="H29" s="16" t="n"/>
      <c r="I29" s="16" t="n"/>
      <c r="J29" s="18" t="n"/>
      <c r="K29" s="20">
        <f>IF(F29="","",IF(G29="","증빙 종류 선택",IF(AND(G29="간이영수증",F29&gt;30000),"3만원 초과 확인",IF(J29="","보관 위치 적기","○"))))</f>
        <v/>
      </c>
      <c r="L29" s="21">
        <f>IF(B29="","",MONTH(B29))</f>
        <v/>
      </c>
      <c r="M29" s="18" t="n"/>
      <c r="X29">
        <f>IF(OR(K29="",K29="○"),"",1)</f>
        <v/>
      </c>
    </row>
    <row r="30" ht="20" customHeight="1">
      <c r="A30" s="16" t="n">
        <v>20</v>
      </c>
      <c r="B30" s="17" t="n"/>
      <c r="C30" s="18" t="n"/>
      <c r="D30" s="18" t="n"/>
      <c r="E30" s="16" t="n"/>
      <c r="F30" s="19" t="n"/>
      <c r="G30" s="16" t="n"/>
      <c r="H30" s="16" t="n"/>
      <c r="I30" s="16" t="n"/>
      <c r="J30" s="18" t="n"/>
      <c r="K30" s="20">
        <f>IF(F30="","",IF(G30="","증빙 종류 선택",IF(AND(G30="간이영수증",F30&gt;30000),"3만원 초과 확인",IF(J30="","보관 위치 적기","○"))))</f>
        <v/>
      </c>
      <c r="L30" s="21">
        <f>IF(B30="","",MONTH(B30))</f>
        <v/>
      </c>
      <c r="M30" s="18" t="n"/>
      <c r="X30">
        <f>IF(OR(K30="",K30="○"),"",1)</f>
        <v/>
      </c>
    </row>
    <row r="31" ht="20" customHeight="1">
      <c r="A31" s="16" t="n">
        <v>21</v>
      </c>
      <c r="B31" s="17" t="n"/>
      <c r="C31" s="18" t="n"/>
      <c r="D31" s="18" t="n"/>
      <c r="E31" s="16" t="n"/>
      <c r="F31" s="19" t="n"/>
      <c r="G31" s="16" t="n"/>
      <c r="H31" s="16" t="n"/>
      <c r="I31" s="16" t="n"/>
      <c r="J31" s="18" t="n"/>
      <c r="K31" s="20">
        <f>IF(F31="","",IF(G31="","증빙 종류 선택",IF(AND(G31="간이영수증",F31&gt;30000),"3만원 초과 확인",IF(J31="","보관 위치 적기","○"))))</f>
        <v/>
      </c>
      <c r="L31" s="21">
        <f>IF(B31="","",MONTH(B31))</f>
        <v/>
      </c>
      <c r="M31" s="18" t="n"/>
      <c r="X31">
        <f>IF(OR(K31="",K31="○"),"",1)</f>
        <v/>
      </c>
    </row>
    <row r="32" ht="20" customHeight="1">
      <c r="A32" s="16" t="n">
        <v>22</v>
      </c>
      <c r="B32" s="17" t="n"/>
      <c r="C32" s="18" t="n"/>
      <c r="D32" s="18" t="n"/>
      <c r="E32" s="16" t="n"/>
      <c r="F32" s="19" t="n"/>
      <c r="G32" s="16" t="n"/>
      <c r="H32" s="16" t="n"/>
      <c r="I32" s="16" t="n"/>
      <c r="J32" s="18" t="n"/>
      <c r="K32" s="20">
        <f>IF(F32="","",IF(G32="","증빙 종류 선택",IF(AND(G32="간이영수증",F32&gt;30000),"3만원 초과 확인",IF(J32="","보관 위치 적기","○"))))</f>
        <v/>
      </c>
      <c r="L32" s="21">
        <f>IF(B32="","",MONTH(B32))</f>
        <v/>
      </c>
      <c r="M32" s="18" t="n"/>
      <c r="X32">
        <f>IF(OR(K32="",K32="○"),"",1)</f>
        <v/>
      </c>
    </row>
    <row r="33" ht="22" customHeight="1">
      <c r="A33" s="4" t="inlineStr">
        <is>
          <t>합   계</t>
        </is>
      </c>
      <c r="B33" s="5" t="n"/>
      <c r="C33" s="5" t="n"/>
      <c r="D33" s="5" t="n"/>
      <c r="E33" s="5" t="n"/>
      <c r="F33" s="22">
        <f>SUM(F11:F32)</f>
        <v/>
      </c>
      <c r="G33" s="23" t="n"/>
      <c r="H33" s="23" t="n"/>
      <c r="I33" s="23" t="n"/>
      <c r="J33" s="23" t="n"/>
      <c r="K33" s="23" t="n"/>
      <c r="L33" s="23" t="n"/>
      <c r="M33" s="23" t="n"/>
    </row>
    <row r="35" ht="22" customHeight="1">
      <c r="A35" s="14" t="inlineStr">
        <is>
          <t>② 월별 합계 (왼쪽)  ·  증빙 종류별 합계 (오른쪽)</t>
        </is>
      </c>
    </row>
    <row r="36" ht="22" customHeight="1">
      <c r="A36" s="24" t="inlineStr">
        <is>
          <t>월</t>
        </is>
      </c>
      <c r="B36" s="25" t="n"/>
      <c r="C36" s="24" t="inlineStr">
        <is>
          <t>건수</t>
        </is>
      </c>
      <c r="D36" s="24" t="inlineStr">
        <is>
          <t>금액</t>
        </is>
      </c>
      <c r="E36" s="25" t="n"/>
      <c r="G36" s="24" t="inlineStr">
        <is>
          <t>증빙 종류</t>
        </is>
      </c>
      <c r="H36" s="25" t="n"/>
      <c r="I36" s="24" t="inlineStr">
        <is>
          <t>건수</t>
        </is>
      </c>
      <c r="J36" s="24" t="inlineStr">
        <is>
          <t>금액</t>
        </is>
      </c>
      <c r="K36" s="25" t="n"/>
      <c r="L36" s="24" t="inlineStr">
        <is>
          <t>비중</t>
        </is>
      </c>
      <c r="M36" s="25" t="n"/>
    </row>
    <row r="37" ht="18" customHeight="1">
      <c r="A37" s="26" t="n">
        <v>1</v>
      </c>
      <c r="B37" s="5" t="n"/>
      <c r="C37" s="27">
        <f>IF(COUNT($F$11:$F$32)=0,"",COUNTIF($L$11:$L$32,"="&amp;A37))</f>
        <v/>
      </c>
      <c r="D37" s="28">
        <f>IF(COUNT($F$11:$F$32)=0,"",SUMIF($L$11:$L$32,"="&amp;A37,$F$11:$F$32))</f>
        <v/>
      </c>
      <c r="E37" s="11" t="n"/>
      <c r="G37" s="9" t="inlineStr">
        <is>
          <t>세금계산서</t>
        </is>
      </c>
      <c r="H37" s="5" t="n"/>
      <c r="I37" s="27">
        <f>IF(COUNT($F$11:$F$32)=0,"",COUNTIF($G$11:$G$32,G37))</f>
        <v/>
      </c>
      <c r="J37" s="28">
        <f>IF(COUNT($F$11:$F$32)=0,"",SUMIF($G$11:$G$32,G37,$F$11:$F$32))</f>
        <v/>
      </c>
      <c r="K37" s="11" t="n"/>
      <c r="L37" s="29">
        <f>IFERROR(J37/$F$33,"")</f>
        <v/>
      </c>
      <c r="M37" s="11" t="n"/>
    </row>
    <row r="38" ht="18" customHeight="1">
      <c r="A38" s="26" t="n">
        <v>2</v>
      </c>
      <c r="B38" s="5" t="n"/>
      <c r="C38" s="27">
        <f>IF(COUNT($F$11:$F$32)=0,"",COUNTIF($L$11:$L$32,"="&amp;A38))</f>
        <v/>
      </c>
      <c r="D38" s="28">
        <f>IF(COUNT($F$11:$F$32)=0,"",SUMIF($L$11:$L$32,"="&amp;A38,$F$11:$F$32))</f>
        <v/>
      </c>
      <c r="E38" s="11" t="n"/>
      <c r="G38" s="9" t="inlineStr">
        <is>
          <t>계산서(면세)</t>
        </is>
      </c>
      <c r="H38" s="5" t="n"/>
      <c r="I38" s="27">
        <f>IF(COUNT($F$11:$F$32)=0,"",COUNTIF($G$11:$G$32,G38))</f>
        <v/>
      </c>
      <c r="J38" s="28">
        <f>IF(COUNT($F$11:$F$32)=0,"",SUMIF($G$11:$G$32,G38,$F$11:$F$32))</f>
        <v/>
      </c>
      <c r="K38" s="11" t="n"/>
      <c r="L38" s="29">
        <f>IFERROR(J38/$F$33,"")</f>
        <v/>
      </c>
      <c r="M38" s="11" t="n"/>
    </row>
    <row r="39" ht="18" customHeight="1">
      <c r="A39" s="26" t="n">
        <v>3</v>
      </c>
      <c r="B39" s="5" t="n"/>
      <c r="C39" s="27">
        <f>IF(COUNT($F$11:$F$32)=0,"",COUNTIF($L$11:$L$32,"="&amp;A39))</f>
        <v/>
      </c>
      <c r="D39" s="28">
        <f>IF(COUNT($F$11:$F$32)=0,"",SUMIF($L$11:$L$32,"="&amp;A39,$F$11:$F$32))</f>
        <v/>
      </c>
      <c r="E39" s="11" t="n"/>
      <c r="G39" s="9" t="inlineStr">
        <is>
          <t>카드 매출전표</t>
        </is>
      </c>
      <c r="H39" s="5" t="n"/>
      <c r="I39" s="27">
        <f>IF(COUNT($F$11:$F$32)=0,"",COUNTIF($G$11:$G$32,G39))</f>
        <v/>
      </c>
      <c r="J39" s="28">
        <f>IF(COUNT($F$11:$F$32)=0,"",SUMIF($G$11:$G$32,G39,$F$11:$F$32))</f>
        <v/>
      </c>
      <c r="K39" s="11" t="n"/>
      <c r="L39" s="29">
        <f>IFERROR(J39/$F$33,"")</f>
        <v/>
      </c>
      <c r="M39" s="11" t="n"/>
    </row>
    <row r="40" ht="18" customHeight="1">
      <c r="A40" s="26" t="n">
        <v>4</v>
      </c>
      <c r="B40" s="5" t="n"/>
      <c r="C40" s="27">
        <f>IF(COUNT($F$11:$F$32)=0,"",COUNTIF($L$11:$L$32,"="&amp;A40))</f>
        <v/>
      </c>
      <c r="D40" s="28">
        <f>IF(COUNT($F$11:$F$32)=0,"",SUMIF($L$11:$L$32,"="&amp;A40,$F$11:$F$32))</f>
        <v/>
      </c>
      <c r="E40" s="11" t="n"/>
      <c r="G40" s="9" t="inlineStr">
        <is>
          <t>현금영수증(지출증빙)</t>
        </is>
      </c>
      <c r="H40" s="5" t="n"/>
      <c r="I40" s="27">
        <f>IF(COUNT($F$11:$F$32)=0,"",COUNTIF($G$11:$G$32,G40))</f>
        <v/>
      </c>
      <c r="J40" s="28">
        <f>IF(COUNT($F$11:$F$32)=0,"",SUMIF($G$11:$G$32,G40,$F$11:$F$32))</f>
        <v/>
      </c>
      <c r="K40" s="11" t="n"/>
      <c r="L40" s="29">
        <f>IFERROR(J40/$F$33,"")</f>
        <v/>
      </c>
      <c r="M40" s="11" t="n"/>
    </row>
    <row r="41" ht="18" customHeight="1">
      <c r="A41" s="26" t="n">
        <v>5</v>
      </c>
      <c r="B41" s="5" t="n"/>
      <c r="C41" s="27">
        <f>IF(COUNT($F$11:$F$32)=0,"",COUNTIF($L$11:$L$32,"="&amp;A41))</f>
        <v/>
      </c>
      <c r="D41" s="28">
        <f>IF(COUNT($F$11:$F$32)=0,"",SUMIF($L$11:$L$32,"="&amp;A41,$F$11:$F$32))</f>
        <v/>
      </c>
      <c r="E41" s="11" t="n"/>
      <c r="G41" s="9" t="inlineStr">
        <is>
          <t>간이영수증</t>
        </is>
      </c>
      <c r="H41" s="5" t="n"/>
      <c r="I41" s="27">
        <f>IF(COUNT($F$11:$F$32)=0,"",COUNTIF($G$11:$G$32,G41))</f>
        <v/>
      </c>
      <c r="J41" s="28">
        <f>IF(COUNT($F$11:$F$32)=0,"",SUMIF($G$11:$G$32,G41,$F$11:$F$32))</f>
        <v/>
      </c>
      <c r="K41" s="11" t="n"/>
      <c r="L41" s="29">
        <f>IFERROR(J41/$F$33,"")</f>
        <v/>
      </c>
      <c r="M41" s="11" t="n"/>
    </row>
    <row r="42" ht="18" customHeight="1">
      <c r="A42" s="26" t="n">
        <v>6</v>
      </c>
      <c r="B42" s="5" t="n"/>
      <c r="C42" s="27">
        <f>IF(COUNT($F$11:$F$32)=0,"",COUNTIF($L$11:$L$32,"="&amp;A42))</f>
        <v/>
      </c>
      <c r="D42" s="28">
        <f>IF(COUNT($F$11:$F$32)=0,"",SUMIF($L$11:$L$32,"="&amp;A42,$F$11:$F$32))</f>
        <v/>
      </c>
      <c r="E42" s="11" t="n"/>
      <c r="G42" s="9" t="inlineStr">
        <is>
          <t>계약서·이체내역</t>
        </is>
      </c>
      <c r="H42" s="5" t="n"/>
      <c r="I42" s="27">
        <f>IF(COUNT($F$11:$F$32)=0,"",COUNTIF($G$11:$G$32,G42))</f>
        <v/>
      </c>
      <c r="J42" s="28">
        <f>IF(COUNT($F$11:$F$32)=0,"",SUMIF($G$11:$G$32,G42,$F$11:$F$32))</f>
        <v/>
      </c>
      <c r="K42" s="11" t="n"/>
      <c r="L42" s="29">
        <f>IFERROR(J42/$F$33,"")</f>
        <v/>
      </c>
      <c r="M42" s="11" t="n"/>
    </row>
    <row r="43" ht="18" customHeight="1">
      <c r="A43" s="26" t="n">
        <v>7</v>
      </c>
      <c r="B43" s="5" t="n"/>
      <c r="C43" s="27">
        <f>IF(COUNT($F$11:$F$32)=0,"",COUNTIF($L$11:$L$32,"="&amp;A43))</f>
        <v/>
      </c>
      <c r="D43" s="28">
        <f>IF(COUNT($F$11:$F$32)=0,"",SUMIF($L$11:$L$32,"="&amp;A43,$F$11:$F$32))</f>
        <v/>
      </c>
      <c r="E43" s="11" t="n"/>
      <c r="G43" s="9" t="inlineStr">
        <is>
          <t>기타</t>
        </is>
      </c>
      <c r="H43" s="5" t="n"/>
      <c r="I43" s="27">
        <f>IF(COUNT($F$11:$F$32)=0,"",COUNTIF($G$11:$G$32,G43))</f>
        <v/>
      </c>
      <c r="J43" s="28">
        <f>IF(COUNT($F$11:$F$32)=0,"",SUMIF($G$11:$G$32,G43,$F$11:$F$32))</f>
        <v/>
      </c>
      <c r="K43" s="11" t="n"/>
      <c r="L43" s="29">
        <f>IFERROR(J43/$F$33,"")</f>
        <v/>
      </c>
      <c r="M43" s="11" t="n"/>
    </row>
    <row r="44" ht="18" customHeight="1">
      <c r="A44" s="26" t="n">
        <v>8</v>
      </c>
      <c r="B44" s="5" t="n"/>
      <c r="C44" s="27">
        <f>IF(COUNT($F$11:$F$32)=0,"",COUNTIF($L$11:$L$32,"="&amp;A44))</f>
        <v/>
      </c>
      <c r="D44" s="28">
        <f>IF(COUNT($F$11:$F$32)=0,"",SUMIF($L$11:$L$32,"="&amp;A44,$F$11:$F$32))</f>
        <v/>
      </c>
      <c r="E44" s="11" t="n"/>
    </row>
    <row r="45" ht="18" customHeight="1">
      <c r="A45" s="26" t="n">
        <v>9</v>
      </c>
      <c r="B45" s="5" t="n"/>
      <c r="C45" s="27">
        <f>IF(COUNT($F$11:$F$32)=0,"",COUNTIF($L$11:$L$32,"="&amp;A45))</f>
        <v/>
      </c>
      <c r="D45" s="28">
        <f>IF(COUNT($F$11:$F$32)=0,"",SUMIF($L$11:$L$32,"="&amp;A45,$F$11:$F$32))</f>
        <v/>
      </c>
      <c r="E45" s="11" t="n"/>
      <c r="G45" s="30" t="inlineStr">
        <is>
          <t>※ '확인' 칸: 3만원 넘는 지출을 간이영수증으로만 받았거나, 증빙 종류·보관 위치가 비어 있으면 빨갛게 표시돼요. 카드전표·현금영수증·세금계산서로 받을 수 있는지 거래처에 확인하세요.</t>
        </is>
      </c>
      <c r="H45" s="7" t="n"/>
      <c r="I45" s="7" t="n"/>
      <c r="J45" s="7" t="n"/>
      <c r="K45" s="7" t="n"/>
      <c r="L45" s="7" t="n"/>
      <c r="M45" s="7" t="n"/>
    </row>
    <row r="46" ht="18" customHeight="1">
      <c r="A46" s="26" t="n">
        <v>10</v>
      </c>
      <c r="B46" s="5" t="n"/>
      <c r="C46" s="27">
        <f>IF(COUNT($F$11:$F$32)=0,"",COUNTIF($L$11:$L$32,"="&amp;A46))</f>
        <v/>
      </c>
      <c r="D46" s="28">
        <f>IF(COUNT($F$11:$F$32)=0,"",SUMIF($L$11:$L$32,"="&amp;A46,$F$11:$F$32))</f>
        <v/>
      </c>
      <c r="E46" s="11" t="n"/>
      <c r="G46" s="7" t="n"/>
      <c r="H46" s="7" t="n"/>
      <c r="I46" s="7" t="n"/>
      <c r="J46" s="7" t="n"/>
      <c r="K46" s="7" t="n"/>
      <c r="L46" s="7" t="n"/>
      <c r="M46" s="7" t="n"/>
    </row>
    <row r="47" ht="18" customHeight="1">
      <c r="A47" s="26" t="n">
        <v>11</v>
      </c>
      <c r="B47" s="5" t="n"/>
      <c r="C47" s="27">
        <f>IF(COUNT($F$11:$F$32)=0,"",COUNTIF($L$11:$L$32,"="&amp;A47))</f>
        <v/>
      </c>
      <c r="D47" s="28">
        <f>IF(COUNT($F$11:$F$32)=0,"",SUMIF($L$11:$L$32,"="&amp;A47,$F$11:$F$32))</f>
        <v/>
      </c>
      <c r="E47" s="11" t="n"/>
      <c r="G47" s="7" t="n"/>
      <c r="H47" s="7" t="n"/>
      <c r="I47" s="7" t="n"/>
      <c r="J47" s="7" t="n"/>
      <c r="K47" s="7" t="n"/>
      <c r="L47" s="7" t="n"/>
      <c r="M47" s="7" t="n"/>
    </row>
    <row r="48" ht="18" customHeight="1">
      <c r="A48" s="26" t="n">
        <v>12</v>
      </c>
      <c r="B48" s="5" t="n"/>
      <c r="C48" s="27">
        <f>IF(COUNT($F$11:$F$32)=0,"",COUNTIF($L$11:$L$32,"="&amp;A48))</f>
        <v/>
      </c>
      <c r="D48" s="28">
        <f>IF(COUNT($F$11:$F$32)=0,"",SUMIF($L$11:$L$32,"="&amp;A48,$F$11:$F$32))</f>
        <v/>
      </c>
      <c r="E48" s="11" t="n"/>
      <c r="G48" s="7" t="n"/>
      <c r="H48" s="7" t="n"/>
      <c r="I48" s="7" t="n"/>
      <c r="J48" s="7" t="n"/>
      <c r="K48" s="7" t="n"/>
      <c r="L48" s="7" t="n"/>
      <c r="M48" s="7" t="n"/>
    </row>
    <row r="50">
      <c r="A50" s="31" t="inlineStr">
        <is>
          <t>쓰는 법</t>
        </is>
      </c>
    </row>
    <row r="51">
      <c r="A51" s="32" t="inlineStr">
        <is>
          <t>1. 증빙을 받은 날 바로 한 줄 적고, 증빙 종류·결제 수단·보관 형태는 칸을 눌러 고르세요.</t>
        </is>
      </c>
    </row>
    <row r="52">
      <c r="A52" s="32" t="inlineStr">
        <is>
          <t>2. 보관 위치는 '10월 봉투', '메일함 ○○ 라벨', '증빙/2026/10 폴더'처럼 다시 찾을 수 있게 적어요.</t>
        </is>
      </c>
    </row>
    <row r="53">
      <c r="A53" s="32" t="inlineStr">
        <is>
          <t>3. 아래 월별·종류별 합계로 빠진 달이나 간이영수증이 많은 달을 확인하세요.</t>
        </is>
      </c>
    </row>
    <row r="54">
      <c r="A54" s="32" t="inlineStr">
        <is>
          <t>4. 보관 기간·적격증빙 인정 여부 등 세무 기준은 세무 전문가와 확인하세요.</t>
        </is>
      </c>
    </row>
  </sheetData>
  <mergeCells count="75">
    <mergeCell ref="J39:K39"/>
    <mergeCell ref="A48:B48"/>
    <mergeCell ref="G43:H43"/>
    <mergeCell ref="I6:J6"/>
    <mergeCell ref="J38:K38"/>
    <mergeCell ref="G42:H42"/>
    <mergeCell ref="A35:M35"/>
    <mergeCell ref="A45:B45"/>
    <mergeCell ref="A36:B36"/>
    <mergeCell ref="G36:H36"/>
    <mergeCell ref="A53:M53"/>
    <mergeCell ref="D46:E46"/>
    <mergeCell ref="J37:K37"/>
    <mergeCell ref="D40:E40"/>
    <mergeCell ref="D7:F7"/>
    <mergeCell ref="D36:E36"/>
    <mergeCell ref="L37:M37"/>
    <mergeCell ref="D45:E45"/>
    <mergeCell ref="A52:M52"/>
    <mergeCell ref="J40:K40"/>
    <mergeCell ref="G39:H39"/>
    <mergeCell ref="E4:F4"/>
    <mergeCell ref="L43:M43"/>
    <mergeCell ref="D44:E44"/>
    <mergeCell ref="G7:H7"/>
    <mergeCell ref="G38:H38"/>
    <mergeCell ref="A41:B41"/>
    <mergeCell ref="I7:J7"/>
    <mergeCell ref="L42:M42"/>
    <mergeCell ref="A9:M9"/>
    <mergeCell ref="A37:B37"/>
    <mergeCell ref="G37:H37"/>
    <mergeCell ref="A46:B46"/>
    <mergeCell ref="G6:H6"/>
    <mergeCell ref="D41:E41"/>
    <mergeCell ref="L39:M39"/>
    <mergeCell ref="D48:E48"/>
    <mergeCell ref="J36:K36"/>
    <mergeCell ref="A51:M51"/>
    <mergeCell ref="I36"/>
    <mergeCell ref="K7:M7"/>
    <mergeCell ref="D47:E47"/>
    <mergeCell ref="A1:M1"/>
    <mergeCell ref="L38:M38"/>
    <mergeCell ref="K6:M6"/>
    <mergeCell ref="D43:E43"/>
    <mergeCell ref="A47:B47"/>
    <mergeCell ref="A42:B42"/>
    <mergeCell ref="A33:E33"/>
    <mergeCell ref="D37:E37"/>
    <mergeCell ref="J41:K41"/>
    <mergeCell ref="C36"/>
    <mergeCell ref="L41:M41"/>
    <mergeCell ref="L36:M36"/>
    <mergeCell ref="A54:M54"/>
    <mergeCell ref="G45:M48"/>
    <mergeCell ref="L40:M40"/>
    <mergeCell ref="D39:E39"/>
    <mergeCell ref="A4:B4"/>
    <mergeCell ref="A38:B38"/>
    <mergeCell ref="J43:K43"/>
    <mergeCell ref="D42:E42"/>
    <mergeCell ref="A43:B43"/>
    <mergeCell ref="H4:M4"/>
    <mergeCell ref="A6:C6"/>
    <mergeCell ref="G41:H41"/>
    <mergeCell ref="J42:K42"/>
    <mergeCell ref="D38:E38"/>
    <mergeCell ref="A44:B44"/>
    <mergeCell ref="A40:B40"/>
    <mergeCell ref="G40:H40"/>
    <mergeCell ref="A7:C7"/>
    <mergeCell ref="D6:F6"/>
    <mergeCell ref="A2:M2"/>
    <mergeCell ref="A39:B39"/>
  </mergeCells>
  <conditionalFormatting sqref="K11:K32">
    <cfRule type="expression" priority="1" dxfId="0">
      <formula>$X11=1</formula>
    </cfRule>
    <cfRule type="expression" priority="2" dxfId="1">
      <formula>$K11="○"</formula>
    </cfRule>
  </conditionalFormatting>
  <conditionalFormatting sqref="C37:E48">
    <cfRule type="expression" priority="3" dxfId="2">
      <formula>$C37=0</formula>
    </cfRule>
  </conditionalFormatting>
  <conditionalFormatting sqref="I37:M43">
    <cfRule type="expression" priority="4" dxfId="2">
      <formula>$I37=0</formula>
    </cfRule>
  </conditionalFormatting>
  <dataValidations count="4">
    <dataValidation sqref="E11:E32" showDropDown="0" showInputMessage="0" showErrorMessage="0" allowBlank="1" type="list">
      <formula1>"재료·상품,소모품,임차료,공과금,광고·홍보,교통·차량,식대·접대,장비,수수료,기타"</formula1>
    </dataValidation>
    <dataValidation sqref="G11:G32" showDropDown="0" showInputMessage="0" showErrorMessage="0" allowBlank="1" type="list">
      <formula1>"세금계산서,계산서(면세),카드 매출전표,현금영수증(지출증빙),간이영수증,계약서·이체내역,기타"</formula1>
    </dataValidation>
    <dataValidation sqref="H11:H32" showDropDown="0" showInputMessage="0" showErrorMessage="0" allowBlank="1" type="list">
      <formula1>"사업용 카드,개인 카드,계좌이체,현금"</formula1>
    </dataValidation>
    <dataValidation sqref="I11:I32" showDropDown="0" showInputMessage="0" showErrorMessage="0" allowBlank="1" type="list">
      <formula1>"종이,전자(메일),전자(홈택스),스캔 파일,사진"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2026-10-11T06:46:54Z</dcterms:created>
  <dcterms:modified xmlns:dcterms="http://purl.org/dc/terms/" xmlns:xsi="http://www.w3.org/2001/XMLSchema-instance" xsi:type="dcterms:W3CDTF">2026-10-11T06:46:54Z</dcterms:modified>
</cp:coreProperties>
</file>