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정기 결제" sheetId="1" state="visible" r:id="rId1"/>
    <sheet xmlns:r="http://schemas.openxmlformats.org/officeDocument/2006/relationships" name="작성 예시" sheetId="2" state="visible" r:id="rId2"/>
  </sheets>
  <definedNames>
    <definedName name="_xlnm.Print_Area" localSheetId="0">'정기 결제'!$A$1:$O$45</definedName>
    <definedName name="_xlnm.Print_Area" localSheetId="1">'작성 예시'!$A$1:$O$45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0&quot;일&quot;"/>
    <numFmt numFmtId="166" formatCode="0&quot;개&quot;"/>
    <numFmt numFmtId="167" formatCode="0&quot;건&quot;"/>
  </numFmts>
  <fonts count="12">
    <font>
      <name val="Calibri"/>
      <family val="2"/>
      <color theme="1"/>
      <sz val="11"/>
      <scheme val="minor"/>
    </font>
    <font>
      <name val="맑은 고딕"/>
      <b val="1"/>
      <color rgb="002F7D4F"/>
      <sz val="18"/>
    </font>
    <font>
      <name val="맑은 고딕"/>
      <color rgb="006A7268"/>
      <sz val="9"/>
    </font>
    <font>
      <name val="맑은 고딕"/>
      <b val="1"/>
      <color rgb="001F2A1F"/>
      <sz val="10"/>
    </font>
    <font>
      <name val="맑은 고딕"/>
      <color rgb="001F2A1F"/>
      <sz val="10"/>
    </font>
    <font>
      <name val="맑은 고딕"/>
      <b val="1"/>
      <color rgb="00FFFFFF"/>
      <sz val="11"/>
    </font>
    <font>
      <name val="맑은 고딕"/>
      <b val="1"/>
      <color rgb="00FFFFFF"/>
      <sz val="9"/>
    </font>
    <font>
      <name val="맑은 고딕"/>
      <color rgb="001F2A1F"/>
      <sz val="9"/>
    </font>
    <font>
      <name val="맑은 고딕"/>
      <b val="1"/>
      <color rgb="001F2A1F"/>
      <sz val="9"/>
    </font>
    <font>
      <name val="맑은 고딕"/>
      <b val="1"/>
      <color rgb="002F7D4F"/>
      <sz val="13"/>
    </font>
    <font>
      <name val="맑은 고딕"/>
      <b val="1"/>
      <color rgb="00FFFFFF"/>
      <sz val="10"/>
    </font>
    <font>
      <name val="맑은 고딕"/>
      <b val="1"/>
      <color rgb="002F7D4F"/>
      <sz val="10"/>
    </font>
  </fonts>
  <fills count="5">
    <fill>
      <patternFill/>
    </fill>
    <fill>
      <patternFill patternType="gray125"/>
    </fill>
    <fill>
      <patternFill patternType="solid">
        <fgColor rgb="00E6F1EA"/>
      </patternFill>
    </fill>
    <fill>
      <patternFill patternType="solid">
        <fgColor rgb="00F6F4EE"/>
      </patternFill>
    </fill>
    <fill>
      <patternFill patternType="solid">
        <fgColor rgb="002F7D4F"/>
      </patternFill>
    </fill>
  </fills>
  <borders count="3">
    <border>
      <left/>
      <right/>
      <top/>
      <bottom/>
      <diagonal/>
    </border>
    <border>
      <bottom style="medium">
        <color rgb="002F7D4F"/>
      </bottom>
    </border>
    <border>
      <left style="thin">
        <color rgb="00C9CEC4"/>
      </left>
      <right style="thin">
        <color rgb="00C9CEC4"/>
      </right>
      <top style="thin">
        <color rgb="00C9CEC4"/>
      </top>
      <bottom style="thin">
        <color rgb="00C9CEC4"/>
      </bottom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3" fillId="2" borderId="2" applyAlignment="1" pivotButton="0" quotePrefix="0" xfId="0">
      <alignment horizontal="center" vertical="center" wrapText="1"/>
    </xf>
    <xf numFmtId="0" fontId="0" fillId="2" borderId="2" pivotButton="0" quotePrefix="0" xfId="0"/>
    <xf numFmtId="164" fontId="4" fillId="3" borderId="2" applyAlignment="1" pivotButton="0" quotePrefix="0" xfId="0">
      <alignment horizontal="center" vertical="center" wrapText="1"/>
    </xf>
    <xf numFmtId="0" fontId="0" fillId="3" borderId="2" pivotButton="0" quotePrefix="0" xfId="0"/>
    <xf numFmtId="3" fontId="4" fillId="0" borderId="2" applyAlignment="1" pivotButton="0" quotePrefix="0" xfId="0">
      <alignment horizontal="center" vertical="center" wrapText="1"/>
    </xf>
    <xf numFmtId="0" fontId="0" fillId="0" borderId="2" pivotButton="0" quotePrefix="0" xfId="0"/>
    <xf numFmtId="0" fontId="4" fillId="0" borderId="2" applyAlignment="1" pivotButton="0" quotePrefix="0" xfId="0">
      <alignment horizontal="center" vertical="center" wrapText="1"/>
    </xf>
    <xf numFmtId="164" fontId="4" fillId="0" borderId="2" applyAlignment="1" pivotButton="0" quotePrefix="0" xfId="0">
      <alignment horizontal="center" vertical="center" wrapText="1"/>
    </xf>
    <xf numFmtId="0" fontId="8" fillId="2" borderId="2" applyAlignment="1" pivotButton="0" quotePrefix="0" xfId="0">
      <alignment horizontal="center" vertical="center" wrapText="1"/>
    </xf>
    <xf numFmtId="166" fontId="9" fillId="3" borderId="2" applyAlignment="1" pivotButton="0" quotePrefix="0" xfId="0">
      <alignment horizontal="center" vertical="center" wrapText="1"/>
    </xf>
    <xf numFmtId="3" fontId="9" fillId="3" borderId="2" applyAlignment="1" pivotButton="0" quotePrefix="0" xfId="0">
      <alignment horizontal="center" vertical="center" wrapText="1"/>
    </xf>
    <xf numFmtId="9" fontId="9" fillId="3" borderId="2" applyAlignment="1" pivotButton="0" quotePrefix="0" xfId="0">
      <alignment horizontal="center" vertical="center" wrapText="1"/>
    </xf>
    <xf numFmtId="167" fontId="9" fillId="3" borderId="2" applyAlignment="1" pivotButton="0" quotePrefix="0" xfId="0">
      <alignment horizontal="center" vertical="center" wrapText="1"/>
    </xf>
    <xf numFmtId="0" fontId="5" fillId="4" borderId="0" applyAlignment="1" pivotButton="0" quotePrefix="0" xfId="0">
      <alignment horizontal="left" vertical="center" wrapText="1"/>
    </xf>
    <xf numFmtId="0" fontId="6" fillId="4" borderId="2" applyAlignment="1" pivotButton="0" quotePrefix="0" xfId="0">
      <alignment horizontal="center" vertical="center" wrapText="1"/>
    </xf>
    <xf numFmtId="0" fontId="7" fillId="0" borderId="2" applyAlignment="1" pivotButton="0" quotePrefix="0" xfId="0">
      <alignment horizontal="center" vertical="center" wrapText="1"/>
    </xf>
    <xf numFmtId="0" fontId="7" fillId="0" borderId="2" applyAlignment="1" pivotButton="0" quotePrefix="0" xfId="0">
      <alignment horizontal="left" vertical="center" wrapText="1"/>
    </xf>
    <xf numFmtId="3" fontId="7" fillId="0" borderId="2" applyAlignment="1" pivotButton="0" quotePrefix="0" xfId="0">
      <alignment horizontal="right" vertical="center"/>
    </xf>
    <xf numFmtId="3" fontId="7" fillId="3" borderId="2" applyAlignment="1" pivotButton="0" quotePrefix="0" xfId="0">
      <alignment horizontal="right" vertical="center"/>
    </xf>
    <xf numFmtId="164" fontId="7" fillId="0" borderId="2" applyAlignment="1" pivotButton="0" quotePrefix="0" xfId="0">
      <alignment horizontal="center" vertical="center" wrapText="1"/>
    </xf>
    <xf numFmtId="164" fontId="7" fillId="3" borderId="2" applyAlignment="1" pivotButton="0" quotePrefix="0" xfId="0">
      <alignment horizontal="center" vertical="center" wrapText="1"/>
    </xf>
    <xf numFmtId="165" fontId="7" fillId="3" borderId="2" applyAlignment="1" pivotButton="0" quotePrefix="0" xfId="0">
      <alignment horizontal="center" vertical="center" wrapText="1"/>
    </xf>
    <xf numFmtId="0" fontId="7" fillId="3" borderId="2" applyAlignment="1" pivotButton="0" quotePrefix="0" xfId="0">
      <alignment horizontal="center" vertical="center" wrapText="1"/>
    </xf>
    <xf numFmtId="3" fontId="3" fillId="3" borderId="2" applyAlignment="1" pivotButton="0" quotePrefix="0" xfId="0">
      <alignment horizontal="right" vertical="center"/>
    </xf>
    <xf numFmtId="0" fontId="4" fillId="2" borderId="2" applyAlignment="1" pivotButton="0" quotePrefix="0" xfId="0">
      <alignment horizontal="left" vertical="center" wrapText="1"/>
    </xf>
    <xf numFmtId="0" fontId="10" fillId="4" borderId="2" applyAlignment="1" pivotButton="0" quotePrefix="0" xfId="0">
      <alignment horizontal="center" vertical="center" wrapText="1"/>
    </xf>
    <xf numFmtId="0" fontId="0" fillId="4" borderId="2" pivotButton="0" quotePrefix="0" xfId="0"/>
    <xf numFmtId="166" fontId="4" fillId="3" borderId="2" applyAlignment="1" pivotButton="0" quotePrefix="0" xfId="0">
      <alignment horizontal="center" vertical="center" wrapText="1"/>
    </xf>
    <xf numFmtId="3" fontId="4" fillId="3" borderId="2" applyAlignment="1" pivotButton="0" quotePrefix="0" xfId="0">
      <alignment horizontal="right" vertical="center"/>
    </xf>
    <xf numFmtId="9" fontId="4" fillId="3" borderId="2" applyAlignment="1" pivotButton="0" quotePrefix="0" xfId="0">
      <alignment horizontal="center" vertical="center" wrapText="1"/>
    </xf>
    <xf numFmtId="0" fontId="4" fillId="0" borderId="2" applyAlignment="1" pivotButton="0" quotePrefix="0" xfId="0">
      <alignment horizontal="left" vertical="center" wrapText="1"/>
    </xf>
    <xf numFmtId="0" fontId="11" fillId="0" borderId="0" pivotButton="0" quotePrefix="0" xfId="0"/>
    <xf numFmtId="0" fontId="2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dxfs count="4">
    <dxf>
      <font>
        <b val="1"/>
        <color rgb="00B3261E"/>
      </font>
      <fill>
        <patternFill patternType="solid">
          <fgColor rgb="00FCE8E6"/>
          <bgColor rgb="00FCE8E6"/>
        </patternFill>
      </fill>
    </dxf>
    <dxf>
      <font>
        <color rgb="008A6100"/>
      </font>
      <fill>
        <patternFill patternType="solid">
          <fgColor rgb="00FFF4CC"/>
          <bgColor rgb="00FFF4CC"/>
        </patternFill>
      </fill>
    </dxf>
    <dxf>
      <font>
        <b val="1"/>
        <color rgb="008A6100"/>
      </font>
      <fill>
        <patternFill patternType="solid">
          <fgColor rgb="00FFF4CC"/>
          <bgColor rgb="00FFF4CC"/>
        </patternFill>
      </fill>
    </dxf>
    <dxf>
      <font>
        <color rgb="00A3A9A1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X43"/>
  <sheetViews>
    <sheetView showGridLines="0" workbookViewId="0">
      <selection activeCell="A1" sqref="A1"/>
    </sheetView>
  </sheetViews>
  <sheetFormatPr baseColWidth="8" defaultRowHeight="15"/>
  <cols>
    <col width="5" customWidth="1" min="1" max="1"/>
    <col width="19" customWidth="1" min="2" max="2"/>
    <col width="12" customWidth="1" min="3" max="3"/>
    <col width="18" customWidth="1" min="4" max="4"/>
    <col width="8" customWidth="1" min="5" max="5"/>
    <col width="11" customWidth="1" min="6" max="6"/>
    <col width="11" customWidth="1" min="7" max="7"/>
    <col width="12" customWidth="1" min="8" max="8"/>
    <col width="11" customWidth="1" min="9" max="9"/>
    <col width="11" customWidth="1" min="10" max="10"/>
    <col width="7" customWidth="1" min="11" max="11"/>
    <col width="12" customWidth="1" min="12" max="12"/>
    <col width="11" customWidth="1" min="13" max="13"/>
    <col width="10" customWidth="1" min="14" max="14"/>
    <col width="13" customWidth="1" min="15" max="15"/>
    <col hidden="1" width="13" customWidth="1" min="24" max="24"/>
  </cols>
  <sheetData>
    <row r="1" ht="34" customHeight="1">
      <c r="A1" s="1" t="inlineStr">
        <is>
          <t>정기 결제 관리표</t>
        </is>
      </c>
    </row>
    <row r="2">
      <c r="A2" s="2" t="inlineStr">
        <is>
          <t>구독·서비스 요금을 적으면 월·연 환산 금액, 다음 결제일, 해지 검토 신호가 자동으로 나옵니다</t>
        </is>
      </c>
      <c r="B2" s="3" t="n"/>
      <c r="C2" s="3" t="n"/>
      <c r="D2" s="3" t="n"/>
      <c r="E2" s="3" t="n"/>
      <c r="F2" s="3" t="n"/>
      <c r="G2" s="3" t="n"/>
      <c r="H2" s="3" t="n"/>
      <c r="I2" s="3" t="n"/>
      <c r="J2" s="3" t="n"/>
      <c r="K2" s="3" t="n"/>
      <c r="L2" s="3" t="n"/>
      <c r="M2" s="3" t="n"/>
      <c r="N2" s="3" t="n"/>
      <c r="O2" s="3" t="n"/>
    </row>
    <row r="4" ht="24" customHeight="1">
      <c r="A4" s="4" t="inlineStr">
        <is>
          <t>기준일</t>
        </is>
      </c>
      <c r="B4" s="5" t="n"/>
      <c r="C4" s="6">
        <f>TODAY()</f>
        <v/>
      </c>
      <c r="D4" s="7" t="n"/>
      <c r="E4" s="4" t="inlineStr">
        <is>
          <t>월 예산</t>
        </is>
      </c>
      <c r="F4" s="5" t="n"/>
      <c r="G4" s="8" t="n"/>
      <c r="H4" s="9" t="n"/>
      <c r="I4" s="4" t="inlineStr">
        <is>
          <t>정리 담당</t>
        </is>
      </c>
      <c r="J4" s="5" t="n"/>
      <c r="K4" s="10" t="n"/>
      <c r="L4" s="9" t="n"/>
      <c r="M4" s="4" t="inlineStr">
        <is>
          <t>마지막 점검일</t>
        </is>
      </c>
      <c r="N4" s="5" t="n"/>
      <c r="O4" s="11" t="n"/>
    </row>
    <row r="6" ht="18" customHeight="1">
      <c r="A6" s="12" t="inlineStr">
        <is>
          <t>서비스 수</t>
        </is>
      </c>
      <c r="B6" s="5" t="n"/>
      <c r="C6" s="12" t="inlineStr">
        <is>
          <t>월 환산 합계</t>
        </is>
      </c>
      <c r="D6" s="5" t="n"/>
      <c r="E6" s="5" t="n"/>
      <c r="F6" s="12" t="inlineStr">
        <is>
          <t>연 환산 합계</t>
        </is>
      </c>
      <c r="G6" s="5" t="n"/>
      <c r="H6" s="5" t="n"/>
      <c r="I6" s="12" t="inlineStr">
        <is>
          <t>월 예산 대비</t>
        </is>
      </c>
      <c r="J6" s="5" t="n"/>
      <c r="K6" s="12" t="inlineStr">
        <is>
          <t>7일 안 결제</t>
        </is>
      </c>
      <c r="L6" s="5" t="n"/>
      <c r="M6" s="12" t="inlineStr">
        <is>
          <t>해지 검토 대상(연)</t>
        </is>
      </c>
      <c r="N6" s="5" t="n"/>
      <c r="O6" s="5" t="n"/>
    </row>
    <row r="7" ht="30" customHeight="1">
      <c r="A7" s="13">
        <f>IF(COUNTA($B$11:$B$25)=0,"",COUNTA($B$11:$B$25)-COUNTIF($N$11:$N$25,"해지됨"))</f>
        <v/>
      </c>
      <c r="B7" s="7" t="n"/>
      <c r="C7" s="14">
        <f>IF(COUNTA($B$11:$B$25)=0,"",$G$26)</f>
        <v/>
      </c>
      <c r="D7" s="7" t="n"/>
      <c r="E7" s="7" t="n"/>
      <c r="F7" s="14">
        <f>IF(COUNTA($B$11:$B$25)=0,"",$H$26)</f>
        <v/>
      </c>
      <c r="G7" s="7" t="n"/>
      <c r="H7" s="7" t="n"/>
      <c r="I7" s="15">
        <f>IF(OR(COUNTA($B$11:$B$25)=0,$G$4=""),"",IFERROR($G$26/$G$4,""))</f>
        <v/>
      </c>
      <c r="J7" s="7" t="n"/>
      <c r="K7" s="16">
        <f>IF(COUNTA($B$11:$B$25)=0,"",SUM($X$11:$X$25))</f>
        <v/>
      </c>
      <c r="L7" s="7" t="n"/>
      <c r="M7" s="14">
        <f>IF(COUNTA($B$11:$B$25)=0,"",SUMIF($N$11:$N$25,"해지 검토",$H$11:$H$25))</f>
        <v/>
      </c>
      <c r="N7" s="7" t="n"/>
      <c r="O7" s="7" t="n"/>
    </row>
    <row r="9" ht="22" customHeight="1">
      <c r="A9" s="17" t="inlineStr">
        <is>
          <t>① 결제 목록   ·   카드 명세서·자동이체 내역을 보며 매달/매년 나가는 요금을 모두 적어요</t>
        </is>
      </c>
    </row>
    <row r="10" ht="30" customHeight="1">
      <c r="A10" s="18" t="inlineStr">
        <is>
          <t>번호</t>
        </is>
      </c>
      <c r="B10" s="18" t="inlineStr">
        <is>
          <t>서비스</t>
        </is>
      </c>
      <c r="C10" s="18" t="inlineStr">
        <is>
          <t>분류</t>
        </is>
      </c>
      <c r="D10" s="18" t="inlineStr">
        <is>
          <t>용도 · 누가 쓰나</t>
        </is>
      </c>
      <c r="E10" s="18" t="inlineStr">
        <is>
          <t>결제 주기</t>
        </is>
      </c>
      <c r="F10" s="18" t="inlineStr">
        <is>
          <t>결제 금액</t>
        </is>
      </c>
      <c r="G10" s="18" t="inlineStr">
        <is>
          <t>월 환산</t>
        </is>
      </c>
      <c r="H10" s="18" t="inlineStr">
        <is>
          <t>연 환산</t>
        </is>
      </c>
      <c r="I10" s="18" t="inlineStr">
        <is>
          <t>첫 결제일</t>
        </is>
      </c>
      <c r="J10" s="18" t="inlineStr">
        <is>
          <t>다음 결제일</t>
        </is>
      </c>
      <c r="K10" s="18" t="inlineStr">
        <is>
          <t>남은 날</t>
        </is>
      </c>
      <c r="L10" s="18" t="inlineStr">
        <is>
          <t>결제 수단</t>
        </is>
      </c>
      <c r="M10" s="18" t="inlineStr">
        <is>
          <t>사용 빈도</t>
        </is>
      </c>
      <c r="N10" s="18" t="inlineStr">
        <is>
          <t>신호</t>
        </is>
      </c>
      <c r="O10" s="18" t="inlineStr">
        <is>
          <t>결정</t>
        </is>
      </c>
    </row>
    <row r="11" ht="20" customHeight="1">
      <c r="A11" s="19" t="n">
        <v>1</v>
      </c>
      <c r="B11" s="20" t="n"/>
      <c r="C11" s="19" t="n"/>
      <c r="D11" s="20" t="n"/>
      <c r="E11" s="19" t="n"/>
      <c r="F11" s="21" t="n"/>
      <c r="G11" s="22">
        <f>IF(OR(F11="",E11=""),"",IF(O11="해지 완료",0,IF(E11="매월",F11,IF(E11="분기",ROUND(F11/3,0),ROUND(F11/12,0)))))</f>
        <v/>
      </c>
      <c r="H11" s="22">
        <f>IF(G11="","",IF(O11="해지 완료",0,IF(E11="매월",F11*12,IF(E11="분기",F11*4,F11))))</f>
        <v/>
      </c>
      <c r="I11" s="23" t="n"/>
      <c r="J11" s="24">
        <f>IF(OR(I11="",E11="",O11="해지 완료"),"",IF(I11&gt;=$C$4,I11,IF(EDATE(I11,IF(E11="매월",1,IF(E11="분기",3,12))*INT(((YEAR($C$4)-YEAR(I11))*12+MONTH($C$4)-MONTH(I11))/IF(E11="매월",1,IF(E11="분기",3,12))))&gt;=$C$4,EDATE(I11,IF(E11="매월",1,IF(E11="분기",3,12))*INT(((YEAR($C$4)-YEAR(I11))*12+MONTH($C$4)-MONTH(I11))/IF(E11="매월",1,IF(E11="분기",3,12)))),EDATE(I11,IF(E11="매월",1,IF(E11="분기",3,12))*INT(((YEAR($C$4)-YEAR(I11))*12+MONTH($C$4)-MONTH(I11))/IF(E11="매월",1,IF(E11="분기",3,12)))+IF(E11="매월",1,IF(E11="분기",3,12))))))</f>
        <v/>
      </c>
      <c r="K11" s="25">
        <f>IF(J11="","",J11-$C$4)</f>
        <v/>
      </c>
      <c r="L11" s="19" t="n"/>
      <c r="M11" s="19" t="n"/>
      <c r="N11" s="26">
        <f>IF(B11="","",IF(O11="해지 완료","해지됨",IF(OR(M11="거의 안 씀",M11="월 1회 이하"),"해지 검토",IF(K11="","",IF(K11&lt;=7,"곧 결제","")))))</f>
        <v/>
      </c>
      <c r="O11" s="19" t="n"/>
      <c r="X11">
        <f>IF(K11="","",IF(K11&lt;=7,1,""))</f>
        <v/>
      </c>
    </row>
    <row r="12" ht="20" customHeight="1">
      <c r="A12" s="19" t="n">
        <v>2</v>
      </c>
      <c r="B12" s="20" t="n"/>
      <c r="C12" s="19" t="n"/>
      <c r="D12" s="20" t="n"/>
      <c r="E12" s="19" t="n"/>
      <c r="F12" s="21" t="n"/>
      <c r="G12" s="22">
        <f>IF(OR(F12="",E12=""),"",IF(O12="해지 완료",0,IF(E12="매월",F12,IF(E12="분기",ROUND(F12/3,0),ROUND(F12/12,0)))))</f>
        <v/>
      </c>
      <c r="H12" s="22">
        <f>IF(G12="","",IF(O12="해지 완료",0,IF(E12="매월",F12*12,IF(E12="분기",F12*4,F12))))</f>
        <v/>
      </c>
      <c r="I12" s="23" t="n"/>
      <c r="J12" s="24">
        <f>IF(OR(I12="",E12="",O12="해지 완료"),"",IF(I12&gt;=$C$4,I12,IF(EDATE(I12,IF(E12="매월",1,IF(E12="분기",3,12))*INT(((YEAR($C$4)-YEAR(I12))*12+MONTH($C$4)-MONTH(I12))/IF(E12="매월",1,IF(E12="분기",3,12))))&gt;=$C$4,EDATE(I12,IF(E12="매월",1,IF(E12="분기",3,12))*INT(((YEAR($C$4)-YEAR(I12))*12+MONTH($C$4)-MONTH(I12))/IF(E12="매월",1,IF(E12="분기",3,12)))),EDATE(I12,IF(E12="매월",1,IF(E12="분기",3,12))*INT(((YEAR($C$4)-YEAR(I12))*12+MONTH($C$4)-MONTH(I12))/IF(E12="매월",1,IF(E12="분기",3,12)))+IF(E12="매월",1,IF(E12="분기",3,12))))))</f>
        <v/>
      </c>
      <c r="K12" s="25">
        <f>IF(J12="","",J12-$C$4)</f>
        <v/>
      </c>
      <c r="L12" s="19" t="n"/>
      <c r="M12" s="19" t="n"/>
      <c r="N12" s="26">
        <f>IF(B12="","",IF(O12="해지 완료","해지됨",IF(OR(M12="거의 안 씀",M12="월 1회 이하"),"해지 검토",IF(K12="","",IF(K12&lt;=7,"곧 결제","")))))</f>
        <v/>
      </c>
      <c r="O12" s="19" t="n"/>
      <c r="X12">
        <f>IF(K12="","",IF(K12&lt;=7,1,""))</f>
        <v/>
      </c>
    </row>
    <row r="13" ht="20" customHeight="1">
      <c r="A13" s="19" t="n">
        <v>3</v>
      </c>
      <c r="B13" s="20" t="n"/>
      <c r="C13" s="19" t="n"/>
      <c r="D13" s="20" t="n"/>
      <c r="E13" s="19" t="n"/>
      <c r="F13" s="21" t="n"/>
      <c r="G13" s="22">
        <f>IF(OR(F13="",E13=""),"",IF(O13="해지 완료",0,IF(E13="매월",F13,IF(E13="분기",ROUND(F13/3,0),ROUND(F13/12,0)))))</f>
        <v/>
      </c>
      <c r="H13" s="22">
        <f>IF(G13="","",IF(O13="해지 완료",0,IF(E13="매월",F13*12,IF(E13="분기",F13*4,F13))))</f>
        <v/>
      </c>
      <c r="I13" s="23" t="n"/>
      <c r="J13" s="24">
        <f>IF(OR(I13="",E13="",O13="해지 완료"),"",IF(I13&gt;=$C$4,I13,IF(EDATE(I13,IF(E13="매월",1,IF(E13="분기",3,12))*INT(((YEAR($C$4)-YEAR(I13))*12+MONTH($C$4)-MONTH(I13))/IF(E13="매월",1,IF(E13="분기",3,12))))&gt;=$C$4,EDATE(I13,IF(E13="매월",1,IF(E13="분기",3,12))*INT(((YEAR($C$4)-YEAR(I13))*12+MONTH($C$4)-MONTH(I13))/IF(E13="매월",1,IF(E13="분기",3,12)))),EDATE(I13,IF(E13="매월",1,IF(E13="분기",3,12))*INT(((YEAR($C$4)-YEAR(I13))*12+MONTH($C$4)-MONTH(I13))/IF(E13="매월",1,IF(E13="분기",3,12)))+IF(E13="매월",1,IF(E13="분기",3,12))))))</f>
        <v/>
      </c>
      <c r="K13" s="25">
        <f>IF(J13="","",J13-$C$4)</f>
        <v/>
      </c>
      <c r="L13" s="19" t="n"/>
      <c r="M13" s="19" t="n"/>
      <c r="N13" s="26">
        <f>IF(B13="","",IF(O13="해지 완료","해지됨",IF(OR(M13="거의 안 씀",M13="월 1회 이하"),"해지 검토",IF(K13="","",IF(K13&lt;=7,"곧 결제","")))))</f>
        <v/>
      </c>
      <c r="O13" s="19" t="n"/>
      <c r="X13">
        <f>IF(K13="","",IF(K13&lt;=7,1,""))</f>
        <v/>
      </c>
    </row>
    <row r="14" ht="20" customHeight="1">
      <c r="A14" s="19" t="n">
        <v>4</v>
      </c>
      <c r="B14" s="20" t="n"/>
      <c r="C14" s="19" t="n"/>
      <c r="D14" s="20" t="n"/>
      <c r="E14" s="19" t="n"/>
      <c r="F14" s="21" t="n"/>
      <c r="G14" s="22">
        <f>IF(OR(F14="",E14=""),"",IF(O14="해지 완료",0,IF(E14="매월",F14,IF(E14="분기",ROUND(F14/3,0),ROUND(F14/12,0)))))</f>
        <v/>
      </c>
      <c r="H14" s="22">
        <f>IF(G14="","",IF(O14="해지 완료",0,IF(E14="매월",F14*12,IF(E14="분기",F14*4,F14))))</f>
        <v/>
      </c>
      <c r="I14" s="23" t="n"/>
      <c r="J14" s="24">
        <f>IF(OR(I14="",E14="",O14="해지 완료"),"",IF(I14&gt;=$C$4,I14,IF(EDATE(I14,IF(E14="매월",1,IF(E14="분기",3,12))*INT(((YEAR($C$4)-YEAR(I14))*12+MONTH($C$4)-MONTH(I14))/IF(E14="매월",1,IF(E14="분기",3,12))))&gt;=$C$4,EDATE(I14,IF(E14="매월",1,IF(E14="분기",3,12))*INT(((YEAR($C$4)-YEAR(I14))*12+MONTH($C$4)-MONTH(I14))/IF(E14="매월",1,IF(E14="분기",3,12)))),EDATE(I14,IF(E14="매월",1,IF(E14="분기",3,12))*INT(((YEAR($C$4)-YEAR(I14))*12+MONTH($C$4)-MONTH(I14))/IF(E14="매월",1,IF(E14="분기",3,12)))+IF(E14="매월",1,IF(E14="분기",3,12))))))</f>
        <v/>
      </c>
      <c r="K14" s="25">
        <f>IF(J14="","",J14-$C$4)</f>
        <v/>
      </c>
      <c r="L14" s="19" t="n"/>
      <c r="M14" s="19" t="n"/>
      <c r="N14" s="26">
        <f>IF(B14="","",IF(O14="해지 완료","해지됨",IF(OR(M14="거의 안 씀",M14="월 1회 이하"),"해지 검토",IF(K14="","",IF(K14&lt;=7,"곧 결제","")))))</f>
        <v/>
      </c>
      <c r="O14" s="19" t="n"/>
      <c r="X14">
        <f>IF(K14="","",IF(K14&lt;=7,1,""))</f>
        <v/>
      </c>
    </row>
    <row r="15" ht="20" customHeight="1">
      <c r="A15" s="19" t="n">
        <v>5</v>
      </c>
      <c r="B15" s="20" t="n"/>
      <c r="C15" s="19" t="n"/>
      <c r="D15" s="20" t="n"/>
      <c r="E15" s="19" t="n"/>
      <c r="F15" s="21" t="n"/>
      <c r="G15" s="22">
        <f>IF(OR(F15="",E15=""),"",IF(O15="해지 완료",0,IF(E15="매월",F15,IF(E15="분기",ROUND(F15/3,0),ROUND(F15/12,0)))))</f>
        <v/>
      </c>
      <c r="H15" s="22">
        <f>IF(G15="","",IF(O15="해지 완료",0,IF(E15="매월",F15*12,IF(E15="분기",F15*4,F15))))</f>
        <v/>
      </c>
      <c r="I15" s="23" t="n"/>
      <c r="J15" s="24">
        <f>IF(OR(I15="",E15="",O15="해지 완료"),"",IF(I15&gt;=$C$4,I15,IF(EDATE(I15,IF(E15="매월",1,IF(E15="분기",3,12))*INT(((YEAR($C$4)-YEAR(I15))*12+MONTH($C$4)-MONTH(I15))/IF(E15="매월",1,IF(E15="분기",3,12))))&gt;=$C$4,EDATE(I15,IF(E15="매월",1,IF(E15="분기",3,12))*INT(((YEAR($C$4)-YEAR(I15))*12+MONTH($C$4)-MONTH(I15))/IF(E15="매월",1,IF(E15="분기",3,12)))),EDATE(I15,IF(E15="매월",1,IF(E15="분기",3,12))*INT(((YEAR($C$4)-YEAR(I15))*12+MONTH($C$4)-MONTH(I15))/IF(E15="매월",1,IF(E15="분기",3,12)))+IF(E15="매월",1,IF(E15="분기",3,12))))))</f>
        <v/>
      </c>
      <c r="K15" s="25">
        <f>IF(J15="","",J15-$C$4)</f>
        <v/>
      </c>
      <c r="L15" s="19" t="n"/>
      <c r="M15" s="19" t="n"/>
      <c r="N15" s="26">
        <f>IF(B15="","",IF(O15="해지 완료","해지됨",IF(OR(M15="거의 안 씀",M15="월 1회 이하"),"해지 검토",IF(K15="","",IF(K15&lt;=7,"곧 결제","")))))</f>
        <v/>
      </c>
      <c r="O15" s="19" t="n"/>
      <c r="X15">
        <f>IF(K15="","",IF(K15&lt;=7,1,""))</f>
        <v/>
      </c>
    </row>
    <row r="16" ht="20" customHeight="1">
      <c r="A16" s="19" t="n">
        <v>6</v>
      </c>
      <c r="B16" s="20" t="n"/>
      <c r="C16" s="19" t="n"/>
      <c r="D16" s="20" t="n"/>
      <c r="E16" s="19" t="n"/>
      <c r="F16" s="21" t="n"/>
      <c r="G16" s="22">
        <f>IF(OR(F16="",E16=""),"",IF(O16="해지 완료",0,IF(E16="매월",F16,IF(E16="분기",ROUND(F16/3,0),ROUND(F16/12,0)))))</f>
        <v/>
      </c>
      <c r="H16" s="22">
        <f>IF(G16="","",IF(O16="해지 완료",0,IF(E16="매월",F16*12,IF(E16="분기",F16*4,F16))))</f>
        <v/>
      </c>
      <c r="I16" s="23" t="n"/>
      <c r="J16" s="24">
        <f>IF(OR(I16="",E16="",O16="해지 완료"),"",IF(I16&gt;=$C$4,I16,IF(EDATE(I16,IF(E16="매월",1,IF(E16="분기",3,12))*INT(((YEAR($C$4)-YEAR(I16))*12+MONTH($C$4)-MONTH(I16))/IF(E16="매월",1,IF(E16="분기",3,12))))&gt;=$C$4,EDATE(I16,IF(E16="매월",1,IF(E16="분기",3,12))*INT(((YEAR($C$4)-YEAR(I16))*12+MONTH($C$4)-MONTH(I16))/IF(E16="매월",1,IF(E16="분기",3,12)))),EDATE(I16,IF(E16="매월",1,IF(E16="분기",3,12))*INT(((YEAR($C$4)-YEAR(I16))*12+MONTH($C$4)-MONTH(I16))/IF(E16="매월",1,IF(E16="분기",3,12)))+IF(E16="매월",1,IF(E16="분기",3,12))))))</f>
        <v/>
      </c>
      <c r="K16" s="25">
        <f>IF(J16="","",J16-$C$4)</f>
        <v/>
      </c>
      <c r="L16" s="19" t="n"/>
      <c r="M16" s="19" t="n"/>
      <c r="N16" s="26">
        <f>IF(B16="","",IF(O16="해지 완료","해지됨",IF(OR(M16="거의 안 씀",M16="월 1회 이하"),"해지 검토",IF(K16="","",IF(K16&lt;=7,"곧 결제","")))))</f>
        <v/>
      </c>
      <c r="O16" s="19" t="n"/>
      <c r="X16">
        <f>IF(K16="","",IF(K16&lt;=7,1,""))</f>
        <v/>
      </c>
    </row>
    <row r="17" ht="20" customHeight="1">
      <c r="A17" s="19" t="n">
        <v>7</v>
      </c>
      <c r="B17" s="20" t="n"/>
      <c r="C17" s="19" t="n"/>
      <c r="D17" s="20" t="n"/>
      <c r="E17" s="19" t="n"/>
      <c r="F17" s="21" t="n"/>
      <c r="G17" s="22">
        <f>IF(OR(F17="",E17=""),"",IF(O17="해지 완료",0,IF(E17="매월",F17,IF(E17="분기",ROUND(F17/3,0),ROUND(F17/12,0)))))</f>
        <v/>
      </c>
      <c r="H17" s="22">
        <f>IF(G17="","",IF(O17="해지 완료",0,IF(E17="매월",F17*12,IF(E17="분기",F17*4,F17))))</f>
        <v/>
      </c>
      <c r="I17" s="23" t="n"/>
      <c r="J17" s="24">
        <f>IF(OR(I17="",E17="",O17="해지 완료"),"",IF(I17&gt;=$C$4,I17,IF(EDATE(I17,IF(E17="매월",1,IF(E17="분기",3,12))*INT(((YEAR($C$4)-YEAR(I17))*12+MONTH($C$4)-MONTH(I17))/IF(E17="매월",1,IF(E17="분기",3,12))))&gt;=$C$4,EDATE(I17,IF(E17="매월",1,IF(E17="분기",3,12))*INT(((YEAR($C$4)-YEAR(I17))*12+MONTH($C$4)-MONTH(I17))/IF(E17="매월",1,IF(E17="분기",3,12)))),EDATE(I17,IF(E17="매월",1,IF(E17="분기",3,12))*INT(((YEAR($C$4)-YEAR(I17))*12+MONTH($C$4)-MONTH(I17))/IF(E17="매월",1,IF(E17="분기",3,12)))+IF(E17="매월",1,IF(E17="분기",3,12))))))</f>
        <v/>
      </c>
      <c r="K17" s="25">
        <f>IF(J17="","",J17-$C$4)</f>
        <v/>
      </c>
      <c r="L17" s="19" t="n"/>
      <c r="M17" s="19" t="n"/>
      <c r="N17" s="26">
        <f>IF(B17="","",IF(O17="해지 완료","해지됨",IF(OR(M17="거의 안 씀",M17="월 1회 이하"),"해지 검토",IF(K17="","",IF(K17&lt;=7,"곧 결제","")))))</f>
        <v/>
      </c>
      <c r="O17" s="19" t="n"/>
      <c r="X17">
        <f>IF(K17="","",IF(K17&lt;=7,1,""))</f>
        <v/>
      </c>
    </row>
    <row r="18" ht="20" customHeight="1">
      <c r="A18" s="19" t="n">
        <v>8</v>
      </c>
      <c r="B18" s="20" t="n"/>
      <c r="C18" s="19" t="n"/>
      <c r="D18" s="20" t="n"/>
      <c r="E18" s="19" t="n"/>
      <c r="F18" s="21" t="n"/>
      <c r="G18" s="22">
        <f>IF(OR(F18="",E18=""),"",IF(O18="해지 완료",0,IF(E18="매월",F18,IF(E18="분기",ROUND(F18/3,0),ROUND(F18/12,0)))))</f>
        <v/>
      </c>
      <c r="H18" s="22">
        <f>IF(G18="","",IF(O18="해지 완료",0,IF(E18="매월",F18*12,IF(E18="분기",F18*4,F18))))</f>
        <v/>
      </c>
      <c r="I18" s="23" t="n"/>
      <c r="J18" s="24">
        <f>IF(OR(I18="",E18="",O18="해지 완료"),"",IF(I18&gt;=$C$4,I18,IF(EDATE(I18,IF(E18="매월",1,IF(E18="분기",3,12))*INT(((YEAR($C$4)-YEAR(I18))*12+MONTH($C$4)-MONTH(I18))/IF(E18="매월",1,IF(E18="분기",3,12))))&gt;=$C$4,EDATE(I18,IF(E18="매월",1,IF(E18="분기",3,12))*INT(((YEAR($C$4)-YEAR(I18))*12+MONTH($C$4)-MONTH(I18))/IF(E18="매월",1,IF(E18="분기",3,12)))),EDATE(I18,IF(E18="매월",1,IF(E18="분기",3,12))*INT(((YEAR($C$4)-YEAR(I18))*12+MONTH($C$4)-MONTH(I18))/IF(E18="매월",1,IF(E18="분기",3,12)))+IF(E18="매월",1,IF(E18="분기",3,12))))))</f>
        <v/>
      </c>
      <c r="K18" s="25">
        <f>IF(J18="","",J18-$C$4)</f>
        <v/>
      </c>
      <c r="L18" s="19" t="n"/>
      <c r="M18" s="19" t="n"/>
      <c r="N18" s="26">
        <f>IF(B18="","",IF(O18="해지 완료","해지됨",IF(OR(M18="거의 안 씀",M18="월 1회 이하"),"해지 검토",IF(K18="","",IF(K18&lt;=7,"곧 결제","")))))</f>
        <v/>
      </c>
      <c r="O18" s="19" t="n"/>
      <c r="X18">
        <f>IF(K18="","",IF(K18&lt;=7,1,""))</f>
        <v/>
      </c>
    </row>
    <row r="19" ht="20" customHeight="1">
      <c r="A19" s="19" t="n">
        <v>9</v>
      </c>
      <c r="B19" s="20" t="n"/>
      <c r="C19" s="19" t="n"/>
      <c r="D19" s="20" t="n"/>
      <c r="E19" s="19" t="n"/>
      <c r="F19" s="21" t="n"/>
      <c r="G19" s="22">
        <f>IF(OR(F19="",E19=""),"",IF(O19="해지 완료",0,IF(E19="매월",F19,IF(E19="분기",ROUND(F19/3,0),ROUND(F19/12,0)))))</f>
        <v/>
      </c>
      <c r="H19" s="22">
        <f>IF(G19="","",IF(O19="해지 완료",0,IF(E19="매월",F19*12,IF(E19="분기",F19*4,F19))))</f>
        <v/>
      </c>
      <c r="I19" s="23" t="n"/>
      <c r="J19" s="24">
        <f>IF(OR(I19="",E19="",O19="해지 완료"),"",IF(I19&gt;=$C$4,I19,IF(EDATE(I19,IF(E19="매월",1,IF(E19="분기",3,12))*INT(((YEAR($C$4)-YEAR(I19))*12+MONTH($C$4)-MONTH(I19))/IF(E19="매월",1,IF(E19="분기",3,12))))&gt;=$C$4,EDATE(I19,IF(E19="매월",1,IF(E19="분기",3,12))*INT(((YEAR($C$4)-YEAR(I19))*12+MONTH($C$4)-MONTH(I19))/IF(E19="매월",1,IF(E19="분기",3,12)))),EDATE(I19,IF(E19="매월",1,IF(E19="분기",3,12))*INT(((YEAR($C$4)-YEAR(I19))*12+MONTH($C$4)-MONTH(I19))/IF(E19="매월",1,IF(E19="분기",3,12)))+IF(E19="매월",1,IF(E19="분기",3,12))))))</f>
        <v/>
      </c>
      <c r="K19" s="25">
        <f>IF(J19="","",J19-$C$4)</f>
        <v/>
      </c>
      <c r="L19" s="19" t="n"/>
      <c r="M19" s="19" t="n"/>
      <c r="N19" s="26">
        <f>IF(B19="","",IF(O19="해지 완료","해지됨",IF(OR(M19="거의 안 씀",M19="월 1회 이하"),"해지 검토",IF(K19="","",IF(K19&lt;=7,"곧 결제","")))))</f>
        <v/>
      </c>
      <c r="O19" s="19" t="n"/>
      <c r="X19">
        <f>IF(K19="","",IF(K19&lt;=7,1,""))</f>
        <v/>
      </c>
    </row>
    <row r="20" ht="20" customHeight="1">
      <c r="A20" s="19" t="n">
        <v>10</v>
      </c>
      <c r="B20" s="20" t="n"/>
      <c r="C20" s="19" t="n"/>
      <c r="D20" s="20" t="n"/>
      <c r="E20" s="19" t="n"/>
      <c r="F20" s="21" t="n"/>
      <c r="G20" s="22">
        <f>IF(OR(F20="",E20=""),"",IF(O20="해지 완료",0,IF(E20="매월",F20,IF(E20="분기",ROUND(F20/3,0),ROUND(F20/12,0)))))</f>
        <v/>
      </c>
      <c r="H20" s="22">
        <f>IF(G20="","",IF(O20="해지 완료",0,IF(E20="매월",F20*12,IF(E20="분기",F20*4,F20))))</f>
        <v/>
      </c>
      <c r="I20" s="23" t="n"/>
      <c r="J20" s="24">
        <f>IF(OR(I20="",E20="",O20="해지 완료"),"",IF(I20&gt;=$C$4,I20,IF(EDATE(I20,IF(E20="매월",1,IF(E20="분기",3,12))*INT(((YEAR($C$4)-YEAR(I20))*12+MONTH($C$4)-MONTH(I20))/IF(E20="매월",1,IF(E20="분기",3,12))))&gt;=$C$4,EDATE(I20,IF(E20="매월",1,IF(E20="분기",3,12))*INT(((YEAR($C$4)-YEAR(I20))*12+MONTH($C$4)-MONTH(I20))/IF(E20="매월",1,IF(E20="분기",3,12)))),EDATE(I20,IF(E20="매월",1,IF(E20="분기",3,12))*INT(((YEAR($C$4)-YEAR(I20))*12+MONTH($C$4)-MONTH(I20))/IF(E20="매월",1,IF(E20="분기",3,12)))+IF(E20="매월",1,IF(E20="분기",3,12))))))</f>
        <v/>
      </c>
      <c r="K20" s="25">
        <f>IF(J20="","",J20-$C$4)</f>
        <v/>
      </c>
      <c r="L20" s="19" t="n"/>
      <c r="M20" s="19" t="n"/>
      <c r="N20" s="26">
        <f>IF(B20="","",IF(O20="해지 완료","해지됨",IF(OR(M20="거의 안 씀",M20="월 1회 이하"),"해지 검토",IF(K20="","",IF(K20&lt;=7,"곧 결제","")))))</f>
        <v/>
      </c>
      <c r="O20" s="19" t="n"/>
      <c r="X20">
        <f>IF(K20="","",IF(K20&lt;=7,1,""))</f>
        <v/>
      </c>
    </row>
    <row r="21" ht="20" customHeight="1">
      <c r="A21" s="19" t="n">
        <v>11</v>
      </c>
      <c r="B21" s="20" t="n"/>
      <c r="C21" s="19" t="n"/>
      <c r="D21" s="20" t="n"/>
      <c r="E21" s="19" t="n"/>
      <c r="F21" s="21" t="n"/>
      <c r="G21" s="22">
        <f>IF(OR(F21="",E21=""),"",IF(O21="해지 완료",0,IF(E21="매월",F21,IF(E21="분기",ROUND(F21/3,0),ROUND(F21/12,0)))))</f>
        <v/>
      </c>
      <c r="H21" s="22">
        <f>IF(G21="","",IF(O21="해지 완료",0,IF(E21="매월",F21*12,IF(E21="분기",F21*4,F21))))</f>
        <v/>
      </c>
      <c r="I21" s="23" t="n"/>
      <c r="J21" s="24">
        <f>IF(OR(I21="",E21="",O21="해지 완료"),"",IF(I21&gt;=$C$4,I21,IF(EDATE(I21,IF(E21="매월",1,IF(E21="분기",3,12))*INT(((YEAR($C$4)-YEAR(I21))*12+MONTH($C$4)-MONTH(I21))/IF(E21="매월",1,IF(E21="분기",3,12))))&gt;=$C$4,EDATE(I21,IF(E21="매월",1,IF(E21="분기",3,12))*INT(((YEAR($C$4)-YEAR(I21))*12+MONTH($C$4)-MONTH(I21))/IF(E21="매월",1,IF(E21="분기",3,12)))),EDATE(I21,IF(E21="매월",1,IF(E21="분기",3,12))*INT(((YEAR($C$4)-YEAR(I21))*12+MONTH($C$4)-MONTH(I21))/IF(E21="매월",1,IF(E21="분기",3,12)))+IF(E21="매월",1,IF(E21="분기",3,12))))))</f>
        <v/>
      </c>
      <c r="K21" s="25">
        <f>IF(J21="","",J21-$C$4)</f>
        <v/>
      </c>
      <c r="L21" s="19" t="n"/>
      <c r="M21" s="19" t="n"/>
      <c r="N21" s="26">
        <f>IF(B21="","",IF(O21="해지 완료","해지됨",IF(OR(M21="거의 안 씀",M21="월 1회 이하"),"해지 검토",IF(K21="","",IF(K21&lt;=7,"곧 결제","")))))</f>
        <v/>
      </c>
      <c r="O21" s="19" t="n"/>
      <c r="X21">
        <f>IF(K21="","",IF(K21&lt;=7,1,""))</f>
        <v/>
      </c>
    </row>
    <row r="22" ht="20" customHeight="1">
      <c r="A22" s="19" t="n">
        <v>12</v>
      </c>
      <c r="B22" s="20" t="n"/>
      <c r="C22" s="19" t="n"/>
      <c r="D22" s="20" t="n"/>
      <c r="E22" s="19" t="n"/>
      <c r="F22" s="21" t="n"/>
      <c r="G22" s="22">
        <f>IF(OR(F22="",E22=""),"",IF(O22="해지 완료",0,IF(E22="매월",F22,IF(E22="분기",ROUND(F22/3,0),ROUND(F22/12,0)))))</f>
        <v/>
      </c>
      <c r="H22" s="22">
        <f>IF(G22="","",IF(O22="해지 완료",0,IF(E22="매월",F22*12,IF(E22="분기",F22*4,F22))))</f>
        <v/>
      </c>
      <c r="I22" s="23" t="n"/>
      <c r="J22" s="24">
        <f>IF(OR(I22="",E22="",O22="해지 완료"),"",IF(I22&gt;=$C$4,I22,IF(EDATE(I22,IF(E22="매월",1,IF(E22="분기",3,12))*INT(((YEAR($C$4)-YEAR(I22))*12+MONTH($C$4)-MONTH(I22))/IF(E22="매월",1,IF(E22="분기",3,12))))&gt;=$C$4,EDATE(I22,IF(E22="매월",1,IF(E22="분기",3,12))*INT(((YEAR($C$4)-YEAR(I22))*12+MONTH($C$4)-MONTH(I22))/IF(E22="매월",1,IF(E22="분기",3,12)))),EDATE(I22,IF(E22="매월",1,IF(E22="분기",3,12))*INT(((YEAR($C$4)-YEAR(I22))*12+MONTH($C$4)-MONTH(I22))/IF(E22="매월",1,IF(E22="분기",3,12)))+IF(E22="매월",1,IF(E22="분기",3,12))))))</f>
        <v/>
      </c>
      <c r="K22" s="25">
        <f>IF(J22="","",J22-$C$4)</f>
        <v/>
      </c>
      <c r="L22" s="19" t="n"/>
      <c r="M22" s="19" t="n"/>
      <c r="N22" s="26">
        <f>IF(B22="","",IF(O22="해지 완료","해지됨",IF(OR(M22="거의 안 씀",M22="월 1회 이하"),"해지 검토",IF(K22="","",IF(K22&lt;=7,"곧 결제","")))))</f>
        <v/>
      </c>
      <c r="O22" s="19" t="n"/>
      <c r="X22">
        <f>IF(K22="","",IF(K22&lt;=7,1,""))</f>
        <v/>
      </c>
    </row>
    <row r="23" ht="20" customHeight="1">
      <c r="A23" s="19" t="n">
        <v>13</v>
      </c>
      <c r="B23" s="20" t="n"/>
      <c r="C23" s="19" t="n"/>
      <c r="D23" s="20" t="n"/>
      <c r="E23" s="19" t="n"/>
      <c r="F23" s="21" t="n"/>
      <c r="G23" s="22">
        <f>IF(OR(F23="",E23=""),"",IF(O23="해지 완료",0,IF(E23="매월",F23,IF(E23="분기",ROUND(F23/3,0),ROUND(F23/12,0)))))</f>
        <v/>
      </c>
      <c r="H23" s="22">
        <f>IF(G23="","",IF(O23="해지 완료",0,IF(E23="매월",F23*12,IF(E23="분기",F23*4,F23))))</f>
        <v/>
      </c>
      <c r="I23" s="23" t="n"/>
      <c r="J23" s="24">
        <f>IF(OR(I23="",E23="",O23="해지 완료"),"",IF(I23&gt;=$C$4,I23,IF(EDATE(I23,IF(E23="매월",1,IF(E23="분기",3,12))*INT(((YEAR($C$4)-YEAR(I23))*12+MONTH($C$4)-MONTH(I23))/IF(E23="매월",1,IF(E23="분기",3,12))))&gt;=$C$4,EDATE(I23,IF(E23="매월",1,IF(E23="분기",3,12))*INT(((YEAR($C$4)-YEAR(I23))*12+MONTH($C$4)-MONTH(I23))/IF(E23="매월",1,IF(E23="분기",3,12)))),EDATE(I23,IF(E23="매월",1,IF(E23="분기",3,12))*INT(((YEAR($C$4)-YEAR(I23))*12+MONTH($C$4)-MONTH(I23))/IF(E23="매월",1,IF(E23="분기",3,12)))+IF(E23="매월",1,IF(E23="분기",3,12))))))</f>
        <v/>
      </c>
      <c r="K23" s="25">
        <f>IF(J23="","",J23-$C$4)</f>
        <v/>
      </c>
      <c r="L23" s="19" t="n"/>
      <c r="M23" s="19" t="n"/>
      <c r="N23" s="26">
        <f>IF(B23="","",IF(O23="해지 완료","해지됨",IF(OR(M23="거의 안 씀",M23="월 1회 이하"),"해지 검토",IF(K23="","",IF(K23&lt;=7,"곧 결제","")))))</f>
        <v/>
      </c>
      <c r="O23" s="19" t="n"/>
      <c r="X23">
        <f>IF(K23="","",IF(K23&lt;=7,1,""))</f>
        <v/>
      </c>
    </row>
    <row r="24" ht="20" customHeight="1">
      <c r="A24" s="19" t="n">
        <v>14</v>
      </c>
      <c r="B24" s="20" t="n"/>
      <c r="C24" s="19" t="n"/>
      <c r="D24" s="20" t="n"/>
      <c r="E24" s="19" t="n"/>
      <c r="F24" s="21" t="n"/>
      <c r="G24" s="22">
        <f>IF(OR(F24="",E24=""),"",IF(O24="해지 완료",0,IF(E24="매월",F24,IF(E24="분기",ROUND(F24/3,0),ROUND(F24/12,0)))))</f>
        <v/>
      </c>
      <c r="H24" s="22">
        <f>IF(G24="","",IF(O24="해지 완료",0,IF(E24="매월",F24*12,IF(E24="분기",F24*4,F24))))</f>
        <v/>
      </c>
      <c r="I24" s="23" t="n"/>
      <c r="J24" s="24">
        <f>IF(OR(I24="",E24="",O24="해지 완료"),"",IF(I24&gt;=$C$4,I24,IF(EDATE(I24,IF(E24="매월",1,IF(E24="분기",3,12))*INT(((YEAR($C$4)-YEAR(I24))*12+MONTH($C$4)-MONTH(I24))/IF(E24="매월",1,IF(E24="분기",3,12))))&gt;=$C$4,EDATE(I24,IF(E24="매월",1,IF(E24="분기",3,12))*INT(((YEAR($C$4)-YEAR(I24))*12+MONTH($C$4)-MONTH(I24))/IF(E24="매월",1,IF(E24="분기",3,12)))),EDATE(I24,IF(E24="매월",1,IF(E24="분기",3,12))*INT(((YEAR($C$4)-YEAR(I24))*12+MONTH($C$4)-MONTH(I24))/IF(E24="매월",1,IF(E24="분기",3,12)))+IF(E24="매월",1,IF(E24="분기",3,12))))))</f>
        <v/>
      </c>
      <c r="K24" s="25">
        <f>IF(J24="","",J24-$C$4)</f>
        <v/>
      </c>
      <c r="L24" s="19" t="n"/>
      <c r="M24" s="19" t="n"/>
      <c r="N24" s="26">
        <f>IF(B24="","",IF(O24="해지 완료","해지됨",IF(OR(M24="거의 안 씀",M24="월 1회 이하"),"해지 검토",IF(K24="","",IF(K24&lt;=7,"곧 결제","")))))</f>
        <v/>
      </c>
      <c r="O24" s="19" t="n"/>
      <c r="X24">
        <f>IF(K24="","",IF(K24&lt;=7,1,""))</f>
        <v/>
      </c>
    </row>
    <row r="25" ht="20" customHeight="1">
      <c r="A25" s="19" t="n">
        <v>15</v>
      </c>
      <c r="B25" s="20" t="n"/>
      <c r="C25" s="19" t="n"/>
      <c r="D25" s="20" t="n"/>
      <c r="E25" s="19" t="n"/>
      <c r="F25" s="21" t="n"/>
      <c r="G25" s="22">
        <f>IF(OR(F25="",E25=""),"",IF(O25="해지 완료",0,IF(E25="매월",F25,IF(E25="분기",ROUND(F25/3,0),ROUND(F25/12,0)))))</f>
        <v/>
      </c>
      <c r="H25" s="22">
        <f>IF(G25="","",IF(O25="해지 완료",0,IF(E25="매월",F25*12,IF(E25="분기",F25*4,F25))))</f>
        <v/>
      </c>
      <c r="I25" s="23" t="n"/>
      <c r="J25" s="24">
        <f>IF(OR(I25="",E25="",O25="해지 완료"),"",IF(I25&gt;=$C$4,I25,IF(EDATE(I25,IF(E25="매월",1,IF(E25="분기",3,12))*INT(((YEAR($C$4)-YEAR(I25))*12+MONTH($C$4)-MONTH(I25))/IF(E25="매월",1,IF(E25="분기",3,12))))&gt;=$C$4,EDATE(I25,IF(E25="매월",1,IF(E25="분기",3,12))*INT(((YEAR($C$4)-YEAR(I25))*12+MONTH($C$4)-MONTH(I25))/IF(E25="매월",1,IF(E25="분기",3,12)))),EDATE(I25,IF(E25="매월",1,IF(E25="분기",3,12))*INT(((YEAR($C$4)-YEAR(I25))*12+MONTH($C$4)-MONTH(I25))/IF(E25="매월",1,IF(E25="분기",3,12)))+IF(E25="매월",1,IF(E25="분기",3,12))))))</f>
        <v/>
      </c>
      <c r="K25" s="25">
        <f>IF(J25="","",J25-$C$4)</f>
        <v/>
      </c>
      <c r="L25" s="19" t="n"/>
      <c r="M25" s="19" t="n"/>
      <c r="N25" s="26">
        <f>IF(B25="","",IF(O25="해지 완료","해지됨",IF(OR(M25="거의 안 씀",M25="월 1회 이하"),"해지 검토",IF(K25="","",IF(K25&lt;=7,"곧 결제","")))))</f>
        <v/>
      </c>
      <c r="O25" s="19" t="n"/>
      <c r="X25">
        <f>IF(K25="","",IF(K25&lt;=7,1,""))</f>
        <v/>
      </c>
    </row>
    <row r="26" ht="22" customHeight="1">
      <c r="A26" s="4" t="inlineStr">
        <is>
          <t>합   계 (해지 완료 제외)</t>
        </is>
      </c>
      <c r="B26" s="5" t="n"/>
      <c r="C26" s="5" t="n"/>
      <c r="D26" s="5" t="n"/>
      <c r="E26" s="5" t="n"/>
      <c r="F26" s="5" t="n"/>
      <c r="G26" s="27">
        <f>SUM(G11:G25)</f>
        <v/>
      </c>
      <c r="H26" s="27">
        <f>SUM(H11:H25)</f>
        <v/>
      </c>
      <c r="I26" s="28" t="n"/>
      <c r="J26" s="28" t="n"/>
      <c r="K26" s="28" t="n"/>
      <c r="L26" s="28" t="n"/>
      <c r="M26" s="28" t="n"/>
      <c r="N26" s="28" t="n"/>
      <c r="O26" s="28" t="n"/>
    </row>
    <row r="28" ht="22" customHeight="1">
      <c r="A28" s="17" t="inlineStr">
        <is>
          <t>② 분류별 합계   ·   어디에 돈이 많이 나가는지 한눈에</t>
        </is>
      </c>
    </row>
    <row r="29" ht="30" customHeight="1">
      <c r="A29" s="29" t="inlineStr">
        <is>
          <t>분류</t>
        </is>
      </c>
      <c r="B29" s="30" t="n"/>
      <c r="C29" s="30" t="n"/>
      <c r="D29" s="29" t="inlineStr">
        <is>
          <t>서비스 수</t>
        </is>
      </c>
      <c r="E29" s="30" t="n"/>
      <c r="F29" s="29" t="inlineStr">
        <is>
          <t>월 환산</t>
        </is>
      </c>
      <c r="G29" s="30" t="n"/>
      <c r="H29" s="29" t="inlineStr">
        <is>
          <t>연 환산</t>
        </is>
      </c>
      <c r="I29" s="30" t="n"/>
      <c r="J29" s="29" t="inlineStr">
        <is>
          <t>비중</t>
        </is>
      </c>
      <c r="K29" s="30" t="n"/>
      <c r="L29" s="29" t="inlineStr">
        <is>
          <t>메모 (대체 서비스·할인 등)</t>
        </is>
      </c>
      <c r="M29" s="30" t="n"/>
      <c r="N29" s="30" t="n"/>
      <c r="O29" s="30" t="n"/>
    </row>
    <row r="30" ht="18" customHeight="1">
      <c r="A30" s="10" t="inlineStr">
        <is>
          <t>업무 도구</t>
        </is>
      </c>
      <c r="B30" s="9" t="n"/>
      <c r="C30" s="9" t="n"/>
      <c r="D30" s="31">
        <f>IF(COUNTA($B$11:$B$25)=0,"",COUNTIF($C$11:$C$25,A30))</f>
        <v/>
      </c>
      <c r="E30" s="7" t="n"/>
      <c r="F30" s="32">
        <f>IF(COUNTA($B$11:$B$25)=0,"",SUMIF($C$11:$C$25,A30,$G$11:$G$25))</f>
        <v/>
      </c>
      <c r="G30" s="7" t="n"/>
      <c r="H30" s="32">
        <f>IF(COUNTA($B$11:$B$25)=0,"",SUMIF($C$11:$C$25,A30,$H$11:$H$25))</f>
        <v/>
      </c>
      <c r="I30" s="7" t="n"/>
      <c r="J30" s="33">
        <f>IFERROR(H30/$H$26,"")</f>
        <v/>
      </c>
      <c r="K30" s="7" t="n"/>
      <c r="L30" s="34" t="n"/>
      <c r="M30" s="9" t="n"/>
      <c r="N30" s="9" t="n"/>
      <c r="O30" s="9" t="n"/>
    </row>
    <row r="31" ht="18" customHeight="1">
      <c r="A31" s="10" t="inlineStr">
        <is>
          <t>디자인·영상</t>
        </is>
      </c>
      <c r="B31" s="9" t="n"/>
      <c r="C31" s="9" t="n"/>
      <c r="D31" s="31">
        <f>IF(COUNTA($B$11:$B$25)=0,"",COUNTIF($C$11:$C$25,A31))</f>
        <v/>
      </c>
      <c r="E31" s="7" t="n"/>
      <c r="F31" s="32">
        <f>IF(COUNTA($B$11:$B$25)=0,"",SUMIF($C$11:$C$25,A31,$G$11:$G$25))</f>
        <v/>
      </c>
      <c r="G31" s="7" t="n"/>
      <c r="H31" s="32">
        <f>IF(COUNTA($B$11:$B$25)=0,"",SUMIF($C$11:$C$25,A31,$H$11:$H$25))</f>
        <v/>
      </c>
      <c r="I31" s="7" t="n"/>
      <c r="J31" s="33">
        <f>IFERROR(H31/$H$26,"")</f>
        <v/>
      </c>
      <c r="K31" s="7" t="n"/>
      <c r="L31" s="34" t="n"/>
      <c r="M31" s="9" t="n"/>
      <c r="N31" s="9" t="n"/>
      <c r="O31" s="9" t="n"/>
    </row>
    <row r="32" ht="18" customHeight="1">
      <c r="A32" s="10" t="inlineStr">
        <is>
          <t>마케팅·광고</t>
        </is>
      </c>
      <c r="B32" s="9" t="n"/>
      <c r="C32" s="9" t="n"/>
      <c r="D32" s="31">
        <f>IF(COUNTA($B$11:$B$25)=0,"",COUNTIF($C$11:$C$25,A32))</f>
        <v/>
      </c>
      <c r="E32" s="7" t="n"/>
      <c r="F32" s="32">
        <f>IF(COUNTA($B$11:$B$25)=0,"",SUMIF($C$11:$C$25,A32,$G$11:$G$25))</f>
        <v/>
      </c>
      <c r="G32" s="7" t="n"/>
      <c r="H32" s="32">
        <f>IF(COUNTA($B$11:$B$25)=0,"",SUMIF($C$11:$C$25,A32,$H$11:$H$25))</f>
        <v/>
      </c>
      <c r="I32" s="7" t="n"/>
      <c r="J32" s="33">
        <f>IFERROR(H32/$H$26,"")</f>
        <v/>
      </c>
      <c r="K32" s="7" t="n"/>
      <c r="L32" s="34" t="n"/>
      <c r="M32" s="9" t="n"/>
      <c r="N32" s="9" t="n"/>
      <c r="O32" s="9" t="n"/>
    </row>
    <row r="33" ht="18" customHeight="1">
      <c r="A33" s="10" t="inlineStr">
        <is>
          <t>저장·호스팅</t>
        </is>
      </c>
      <c r="B33" s="9" t="n"/>
      <c r="C33" s="9" t="n"/>
      <c r="D33" s="31">
        <f>IF(COUNTA($B$11:$B$25)=0,"",COUNTIF($C$11:$C$25,A33))</f>
        <v/>
      </c>
      <c r="E33" s="7" t="n"/>
      <c r="F33" s="32">
        <f>IF(COUNTA($B$11:$B$25)=0,"",SUMIF($C$11:$C$25,A33,$G$11:$G$25))</f>
        <v/>
      </c>
      <c r="G33" s="7" t="n"/>
      <c r="H33" s="32">
        <f>IF(COUNTA($B$11:$B$25)=0,"",SUMIF($C$11:$C$25,A33,$H$11:$H$25))</f>
        <v/>
      </c>
      <c r="I33" s="7" t="n"/>
      <c r="J33" s="33">
        <f>IFERROR(H33/$H$26,"")</f>
        <v/>
      </c>
      <c r="K33" s="7" t="n"/>
      <c r="L33" s="34" t="n"/>
      <c r="M33" s="9" t="n"/>
      <c r="N33" s="9" t="n"/>
      <c r="O33" s="9" t="n"/>
    </row>
    <row r="34" ht="18" customHeight="1">
      <c r="A34" s="10" t="inlineStr">
        <is>
          <t>통신·인터넷</t>
        </is>
      </c>
      <c r="B34" s="9" t="n"/>
      <c r="C34" s="9" t="n"/>
      <c r="D34" s="31">
        <f>IF(COUNTA($B$11:$B$25)=0,"",COUNTIF($C$11:$C$25,A34))</f>
        <v/>
      </c>
      <c r="E34" s="7" t="n"/>
      <c r="F34" s="32">
        <f>IF(COUNTA($B$11:$B$25)=0,"",SUMIF($C$11:$C$25,A34,$G$11:$G$25))</f>
        <v/>
      </c>
      <c r="G34" s="7" t="n"/>
      <c r="H34" s="32">
        <f>IF(COUNTA($B$11:$B$25)=0,"",SUMIF($C$11:$C$25,A34,$H$11:$H$25))</f>
        <v/>
      </c>
      <c r="I34" s="7" t="n"/>
      <c r="J34" s="33">
        <f>IFERROR(H34/$H$26,"")</f>
        <v/>
      </c>
      <c r="K34" s="7" t="n"/>
      <c r="L34" s="34" t="n"/>
      <c r="M34" s="9" t="n"/>
      <c r="N34" s="9" t="n"/>
      <c r="O34" s="9" t="n"/>
    </row>
    <row r="35" ht="18" customHeight="1">
      <c r="A35" s="10" t="inlineStr">
        <is>
          <t>회계·결제</t>
        </is>
      </c>
      <c r="B35" s="9" t="n"/>
      <c r="C35" s="9" t="n"/>
      <c r="D35" s="31">
        <f>IF(COUNTA($B$11:$B$25)=0,"",COUNTIF($C$11:$C$25,A35))</f>
        <v/>
      </c>
      <c r="E35" s="7" t="n"/>
      <c r="F35" s="32">
        <f>IF(COUNTA($B$11:$B$25)=0,"",SUMIF($C$11:$C$25,A35,$G$11:$G$25))</f>
        <v/>
      </c>
      <c r="G35" s="7" t="n"/>
      <c r="H35" s="32">
        <f>IF(COUNTA($B$11:$B$25)=0,"",SUMIF($C$11:$C$25,A35,$H$11:$H$25))</f>
        <v/>
      </c>
      <c r="I35" s="7" t="n"/>
      <c r="J35" s="33">
        <f>IFERROR(H35/$H$26,"")</f>
        <v/>
      </c>
      <c r="K35" s="7" t="n"/>
      <c r="L35" s="34" t="n"/>
      <c r="M35" s="9" t="n"/>
      <c r="N35" s="9" t="n"/>
      <c r="O35" s="9" t="n"/>
    </row>
    <row r="36" ht="18" customHeight="1">
      <c r="A36" s="10" t="inlineStr">
        <is>
          <t>교육·구독</t>
        </is>
      </c>
      <c r="B36" s="9" t="n"/>
      <c r="C36" s="9" t="n"/>
      <c r="D36" s="31">
        <f>IF(COUNTA($B$11:$B$25)=0,"",COUNTIF($C$11:$C$25,A36))</f>
        <v/>
      </c>
      <c r="E36" s="7" t="n"/>
      <c r="F36" s="32">
        <f>IF(COUNTA($B$11:$B$25)=0,"",SUMIF($C$11:$C$25,A36,$G$11:$G$25))</f>
        <v/>
      </c>
      <c r="G36" s="7" t="n"/>
      <c r="H36" s="32">
        <f>IF(COUNTA($B$11:$B$25)=0,"",SUMIF($C$11:$C$25,A36,$H$11:$H$25))</f>
        <v/>
      </c>
      <c r="I36" s="7" t="n"/>
      <c r="J36" s="33">
        <f>IFERROR(H36/$H$26,"")</f>
        <v/>
      </c>
      <c r="K36" s="7" t="n"/>
      <c r="L36" s="34" t="n"/>
      <c r="M36" s="9" t="n"/>
      <c r="N36" s="9" t="n"/>
      <c r="O36" s="9" t="n"/>
    </row>
    <row r="37" ht="18" customHeight="1">
      <c r="A37" s="10" t="inlineStr">
        <is>
          <t>기타</t>
        </is>
      </c>
      <c r="B37" s="9" t="n"/>
      <c r="C37" s="9" t="n"/>
      <c r="D37" s="31">
        <f>IF(COUNTA($B$11:$B$25)=0,"",COUNTIF($C$11:$C$25,A37))</f>
        <v/>
      </c>
      <c r="E37" s="7" t="n"/>
      <c r="F37" s="32">
        <f>IF(COUNTA($B$11:$B$25)=0,"",SUMIF($C$11:$C$25,A37,$G$11:$G$25))</f>
        <v/>
      </c>
      <c r="G37" s="7" t="n"/>
      <c r="H37" s="32">
        <f>IF(COUNTA($B$11:$B$25)=0,"",SUMIF($C$11:$C$25,A37,$H$11:$H$25))</f>
        <v/>
      </c>
      <c r="I37" s="7" t="n"/>
      <c r="J37" s="33">
        <f>IFERROR(H37/$H$26,"")</f>
        <v/>
      </c>
      <c r="K37" s="7" t="n"/>
      <c r="L37" s="34" t="n"/>
      <c r="M37" s="9" t="n"/>
      <c r="N37" s="9" t="n"/>
      <c r="O37" s="9" t="n"/>
    </row>
    <row r="39">
      <c r="A39" s="35" t="inlineStr">
        <is>
          <t>쓰는 법</t>
        </is>
      </c>
    </row>
    <row r="40">
      <c r="A40" s="36" t="inlineStr">
        <is>
          <t>1. 결제 주기(매월·분기·매년)와 금액, 첫 결제일만 적으면 월·연 환산과 다음 결제일이 계산돼요.</t>
        </is>
      </c>
    </row>
    <row r="41">
      <c r="A41" s="36" t="inlineStr">
        <is>
          <t>2. 다음 결제일이 7일 안이면 노랗게 보여요. 해지하려면 그 전에 처리하세요.</t>
        </is>
      </c>
    </row>
    <row r="42">
      <c r="A42" s="36" t="inlineStr">
        <is>
          <t>3. 사용 빈도를 '월 1회 이하·거의 안 씀'으로 고르면 '해지 검토' 신호가 떠요. 해지하면 결정 칸을 '해지 완료'로.</t>
        </is>
      </c>
    </row>
    <row r="43">
      <c r="A43" s="36" t="inlineStr">
        <is>
          <t>4. 석 달에 한 번 '연 환산 합계'를 보고 겹치는 서비스는 하나로 줄이세요.</t>
        </is>
      </c>
    </row>
  </sheetData>
  <mergeCells count="82">
    <mergeCell ref="H35:I35"/>
    <mergeCell ref="F29:G29"/>
    <mergeCell ref="A37:C37"/>
    <mergeCell ref="L34:O34"/>
    <mergeCell ref="D36:E36"/>
    <mergeCell ref="D31:E31"/>
    <mergeCell ref="L36:O36"/>
    <mergeCell ref="A7:B7"/>
    <mergeCell ref="C7:E7"/>
    <mergeCell ref="H37:I37"/>
    <mergeCell ref="J31:K31"/>
    <mergeCell ref="A34:C34"/>
    <mergeCell ref="A40:O40"/>
    <mergeCell ref="D33:E33"/>
    <mergeCell ref="F7:H7"/>
    <mergeCell ref="D35:E35"/>
    <mergeCell ref="L31:O31"/>
    <mergeCell ref="I6:J6"/>
    <mergeCell ref="D34:E34"/>
    <mergeCell ref="F34:G34"/>
    <mergeCell ref="M6:O6"/>
    <mergeCell ref="C4:D4"/>
    <mergeCell ref="E4:F4"/>
    <mergeCell ref="H34:I34"/>
    <mergeCell ref="F30:G30"/>
    <mergeCell ref="A2:O2"/>
    <mergeCell ref="J34:K34"/>
    <mergeCell ref="A32:C32"/>
    <mergeCell ref="I7:J7"/>
    <mergeCell ref="A42:O42"/>
    <mergeCell ref="F33:G33"/>
    <mergeCell ref="H36:I36"/>
    <mergeCell ref="A29:C29"/>
    <mergeCell ref="J36:K36"/>
    <mergeCell ref="A28:O28"/>
    <mergeCell ref="A31:C31"/>
    <mergeCell ref="D37:E37"/>
    <mergeCell ref="F31:G31"/>
    <mergeCell ref="L30:O30"/>
    <mergeCell ref="D29:E29"/>
    <mergeCell ref="L29:O29"/>
    <mergeCell ref="K6:L6"/>
    <mergeCell ref="J29:K29"/>
    <mergeCell ref="A41:O41"/>
    <mergeCell ref="H31:I31"/>
    <mergeCell ref="A26:F26"/>
    <mergeCell ref="F36:G36"/>
    <mergeCell ref="L32:O32"/>
    <mergeCell ref="J35:K35"/>
    <mergeCell ref="A30:C30"/>
    <mergeCell ref="A9:O9"/>
    <mergeCell ref="L33:O33"/>
    <mergeCell ref="C6:E6"/>
    <mergeCell ref="A4:B4"/>
    <mergeCell ref="K7:L7"/>
    <mergeCell ref="F6:H6"/>
    <mergeCell ref="D30:E30"/>
    <mergeCell ref="L35:O35"/>
    <mergeCell ref="A1:O1"/>
    <mergeCell ref="H30:I30"/>
    <mergeCell ref="H29:I29"/>
    <mergeCell ref="J37:K37"/>
    <mergeCell ref="M7:O7"/>
    <mergeCell ref="A6:B6"/>
    <mergeCell ref="J30:K30"/>
    <mergeCell ref="A33:C33"/>
    <mergeCell ref="D32:E32"/>
    <mergeCell ref="F32:G32"/>
    <mergeCell ref="A35:C35"/>
    <mergeCell ref="F35:G35"/>
    <mergeCell ref="L37:O37"/>
    <mergeCell ref="A43:O43"/>
    <mergeCell ref="H32:I32"/>
    <mergeCell ref="J32:K32"/>
    <mergeCell ref="G4:H4"/>
    <mergeCell ref="F37:G37"/>
    <mergeCell ref="I4:J4"/>
    <mergeCell ref="A36:C36"/>
    <mergeCell ref="H33:I33"/>
    <mergeCell ref="J33:K33"/>
    <mergeCell ref="K4:L4"/>
    <mergeCell ref="M4:N4"/>
  </mergeCells>
  <conditionalFormatting sqref="N11:N25">
    <cfRule type="expression" priority="1" dxfId="0">
      <formula>$N11="해지 검토"</formula>
    </cfRule>
    <cfRule type="expression" priority="3" dxfId="1">
      <formula>$N11="곧 결제"</formula>
    </cfRule>
  </conditionalFormatting>
  <conditionalFormatting sqref="J11:K25">
    <cfRule type="expression" priority="2" dxfId="2">
      <formula>$X11=1</formula>
    </cfRule>
  </conditionalFormatting>
  <conditionalFormatting sqref="B11:O25">
    <cfRule type="expression" priority="4" dxfId="3">
      <formula>$O11="해지 완료"</formula>
    </cfRule>
  </conditionalFormatting>
  <conditionalFormatting sqref="D30:K37">
    <cfRule type="expression" priority="5" dxfId="3">
      <formula>$D30=0</formula>
    </cfRule>
  </conditionalFormatting>
  <dataValidations count="5">
    <dataValidation sqref="C11:C25" showDropDown="0" showInputMessage="0" showErrorMessage="0" allowBlank="1" type="list">
      <formula1>"업무 도구,디자인·영상,마케팅·광고,저장·호스팅,통신·인터넷,회계·결제,교육·구독,기타"</formula1>
    </dataValidation>
    <dataValidation sqref="E11:E25" showDropDown="0" showInputMessage="0" showErrorMessage="0" allowBlank="1" type="list">
      <formula1>"매월,분기,매년"</formula1>
    </dataValidation>
    <dataValidation sqref="L11:L25" showDropDown="0" showInputMessage="0" showErrorMessage="0" allowBlank="1" type="list">
      <formula1>"사업용 카드,개인 카드,계좌 자동이체,간편결제"</formula1>
    </dataValidation>
    <dataValidation sqref="M11:M25" showDropDown="0" showInputMessage="1" showErrorMessage="0" allowBlank="1" prompt="실제로 얼마나 쓰는지 솔직하게" type="list">
      <formula1>"매일,주 1회 이상,월 1회 이하,거의 안 씀"</formula1>
    </dataValidation>
    <dataValidation sqref="O11:O25" showDropDown="0" showInputMessage="0" showErrorMessage="0" allowBlank="1" type="list">
      <formula1>"유지,요금제 낮추기,해지 검토,해지 완료"</formula1>
    </dataValidation>
  </dataValidations>
  <pageMargins left="0.4" right="0.4" top="0.5" bottom="0.5" header="0.5" footer="0.5"/>
  <pageSetup orientation="landscape" paperSize="9" fitToHeight="0" fitToWidth="1"/>
  <headerFooter>
    <oddHeader/>
    <oddFooter>&amp;C&amp;8 작은 AI 사무실 무료 양식 · &amp;P /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X43"/>
  <sheetViews>
    <sheetView showGridLines="0" workbookViewId="0">
      <selection activeCell="A1" sqref="A1"/>
    </sheetView>
  </sheetViews>
  <sheetFormatPr baseColWidth="8" defaultRowHeight="15"/>
  <cols>
    <col width="5" customWidth="1" min="1" max="1"/>
    <col width="19" customWidth="1" min="2" max="2"/>
    <col width="12" customWidth="1" min="3" max="3"/>
    <col width="18" customWidth="1" min="4" max="4"/>
    <col width="8" customWidth="1" min="5" max="5"/>
    <col width="11" customWidth="1" min="6" max="6"/>
    <col width="11" customWidth="1" min="7" max="7"/>
    <col width="12" customWidth="1" min="8" max="8"/>
    <col width="11" customWidth="1" min="9" max="9"/>
    <col width="11" customWidth="1" min="10" max="10"/>
    <col width="7" customWidth="1" min="11" max="11"/>
    <col width="12" customWidth="1" min="12" max="12"/>
    <col width="11" customWidth="1" min="13" max="13"/>
    <col width="10" customWidth="1" min="14" max="14"/>
    <col width="13" customWidth="1" min="15" max="15"/>
    <col hidden="1" width="13" customWidth="1" min="24" max="24"/>
  </cols>
  <sheetData>
    <row r="1" ht="34" customHeight="1">
      <c r="A1" s="1" t="inlineStr">
        <is>
          <t>정기 결제 관리표</t>
        </is>
      </c>
    </row>
    <row r="2">
      <c r="A2" s="2" t="inlineStr">
        <is>
          <t>구독·서비스 요금을 적으면 월·연 환산 금액, 다음 결제일, 해지 검토 신호가 자동으로 나옵니다</t>
        </is>
      </c>
      <c r="B2" s="3" t="n"/>
      <c r="C2" s="3" t="n"/>
      <c r="D2" s="3" t="n"/>
      <c r="E2" s="3" t="n"/>
      <c r="F2" s="3" t="n"/>
      <c r="G2" s="3" t="n"/>
      <c r="H2" s="3" t="n"/>
      <c r="I2" s="3" t="n"/>
      <c r="J2" s="3" t="n"/>
      <c r="K2" s="3" t="n"/>
      <c r="L2" s="3" t="n"/>
      <c r="M2" s="3" t="n"/>
      <c r="N2" s="3" t="n"/>
      <c r="O2" s="3" t="n"/>
    </row>
    <row r="4" ht="24" customHeight="1">
      <c r="A4" s="4" t="inlineStr">
        <is>
          <t>기준일</t>
        </is>
      </c>
      <c r="B4" s="5" t="n"/>
      <c r="C4" s="6">
        <f>TODAY()</f>
        <v/>
      </c>
      <c r="D4" s="7" t="n"/>
      <c r="E4" s="4" t="inlineStr">
        <is>
          <t>월 예산</t>
        </is>
      </c>
      <c r="F4" s="5" t="n"/>
      <c r="G4" s="8" t="n">
        <v>300000</v>
      </c>
      <c r="H4" s="9" t="n"/>
      <c r="I4" s="4" t="inlineStr">
        <is>
          <t>정리 담당</t>
        </is>
      </c>
      <c r="J4" s="5" t="n"/>
      <c r="K4" s="10" t="inlineStr">
        <is>
          <t>운영팀 이대표</t>
        </is>
      </c>
      <c r="L4" s="9" t="n"/>
      <c r="M4" s="4" t="inlineStr">
        <is>
          <t>마지막 점검일</t>
        </is>
      </c>
      <c r="N4" s="5" t="n"/>
      <c r="O4" s="11" t="n">
        <v>46296</v>
      </c>
    </row>
    <row r="6" ht="18" customHeight="1">
      <c r="A6" s="12" t="inlineStr">
        <is>
          <t>서비스 수</t>
        </is>
      </c>
      <c r="B6" s="5" t="n"/>
      <c r="C6" s="12" t="inlineStr">
        <is>
          <t>월 환산 합계</t>
        </is>
      </c>
      <c r="D6" s="5" t="n"/>
      <c r="E6" s="5" t="n"/>
      <c r="F6" s="12" t="inlineStr">
        <is>
          <t>연 환산 합계</t>
        </is>
      </c>
      <c r="G6" s="5" t="n"/>
      <c r="H6" s="5" t="n"/>
      <c r="I6" s="12" t="inlineStr">
        <is>
          <t>월 예산 대비</t>
        </is>
      </c>
      <c r="J6" s="5" t="n"/>
      <c r="K6" s="12" t="inlineStr">
        <is>
          <t>7일 안 결제</t>
        </is>
      </c>
      <c r="L6" s="5" t="n"/>
      <c r="M6" s="12" t="inlineStr">
        <is>
          <t>해지 검토 대상(연)</t>
        </is>
      </c>
      <c r="N6" s="5" t="n"/>
      <c r="O6" s="5" t="n"/>
    </row>
    <row r="7" ht="30" customHeight="1">
      <c r="A7" s="13">
        <f>IF(COUNTA($B$11:$B$25)=0,"",COUNTA($B$11:$B$25)-COUNTIF($N$11:$N$25,"해지됨"))</f>
        <v/>
      </c>
      <c r="B7" s="7" t="n"/>
      <c r="C7" s="14">
        <f>IF(COUNTA($B$11:$B$25)=0,"",$G$26)</f>
        <v/>
      </c>
      <c r="D7" s="7" t="n"/>
      <c r="E7" s="7" t="n"/>
      <c r="F7" s="14">
        <f>IF(COUNTA($B$11:$B$25)=0,"",$H$26)</f>
        <v/>
      </c>
      <c r="G7" s="7" t="n"/>
      <c r="H7" s="7" t="n"/>
      <c r="I7" s="15">
        <f>IF(OR(COUNTA($B$11:$B$25)=0,$G$4=""),"",IFERROR($G$26/$G$4,""))</f>
        <v/>
      </c>
      <c r="J7" s="7" t="n"/>
      <c r="K7" s="16">
        <f>IF(COUNTA($B$11:$B$25)=0,"",SUM($X$11:$X$25))</f>
        <v/>
      </c>
      <c r="L7" s="7" t="n"/>
      <c r="M7" s="14">
        <f>IF(COUNTA($B$11:$B$25)=0,"",SUMIF($N$11:$N$25,"해지 검토",$H$11:$H$25))</f>
        <v/>
      </c>
      <c r="N7" s="7" t="n"/>
      <c r="O7" s="7" t="n"/>
    </row>
    <row r="9" ht="22" customHeight="1">
      <c r="A9" s="17" t="inlineStr">
        <is>
          <t>① 결제 목록   ·   카드 명세서·자동이체 내역을 보며 매달/매년 나가는 요금을 모두 적어요</t>
        </is>
      </c>
    </row>
    <row r="10" ht="30" customHeight="1">
      <c r="A10" s="18" t="inlineStr">
        <is>
          <t>번호</t>
        </is>
      </c>
      <c r="B10" s="18" t="inlineStr">
        <is>
          <t>서비스</t>
        </is>
      </c>
      <c r="C10" s="18" t="inlineStr">
        <is>
          <t>분류</t>
        </is>
      </c>
      <c r="D10" s="18" t="inlineStr">
        <is>
          <t>용도 · 누가 쓰나</t>
        </is>
      </c>
      <c r="E10" s="18" t="inlineStr">
        <is>
          <t>결제 주기</t>
        </is>
      </c>
      <c r="F10" s="18" t="inlineStr">
        <is>
          <t>결제 금액</t>
        </is>
      </c>
      <c r="G10" s="18" t="inlineStr">
        <is>
          <t>월 환산</t>
        </is>
      </c>
      <c r="H10" s="18" t="inlineStr">
        <is>
          <t>연 환산</t>
        </is>
      </c>
      <c r="I10" s="18" t="inlineStr">
        <is>
          <t>첫 결제일</t>
        </is>
      </c>
      <c r="J10" s="18" t="inlineStr">
        <is>
          <t>다음 결제일</t>
        </is>
      </c>
      <c r="K10" s="18" t="inlineStr">
        <is>
          <t>남은 날</t>
        </is>
      </c>
      <c r="L10" s="18" t="inlineStr">
        <is>
          <t>결제 수단</t>
        </is>
      </c>
      <c r="M10" s="18" t="inlineStr">
        <is>
          <t>사용 빈도</t>
        </is>
      </c>
      <c r="N10" s="18" t="inlineStr">
        <is>
          <t>신호</t>
        </is>
      </c>
      <c r="O10" s="18" t="inlineStr">
        <is>
          <t>결정</t>
        </is>
      </c>
    </row>
    <row r="11" ht="20" customHeight="1">
      <c r="A11" s="19" t="n">
        <v>1</v>
      </c>
      <c r="B11" s="20" t="inlineStr">
        <is>
          <t>협업 문서 도구</t>
        </is>
      </c>
      <c r="C11" s="19" t="inlineStr">
        <is>
          <t>업무 도구</t>
        </is>
      </c>
      <c r="D11" s="20" t="inlineStr">
        <is>
          <t>팀 문서 (4명)</t>
        </is>
      </c>
      <c r="E11" s="19" t="inlineStr">
        <is>
          <t>매월</t>
        </is>
      </c>
      <c r="F11" s="21" t="n">
        <v>40000</v>
      </c>
      <c r="G11" s="22">
        <f>IF(OR(F11="",E11=""),"",IF(O11="해지 완료",0,IF(E11="매월",F11,IF(E11="분기",ROUND(F11/3,0),ROUND(F11/12,0)))))</f>
        <v/>
      </c>
      <c r="H11" s="22">
        <f>IF(G11="","",IF(O11="해지 완료",0,IF(E11="매월",F11*12,IF(E11="분기",F11*4,F11))))</f>
        <v/>
      </c>
      <c r="I11" s="23" t="n">
        <v>45731</v>
      </c>
      <c r="J11" s="24">
        <f>IF(OR(I11="",E11="",O11="해지 완료"),"",IF(I11&gt;=$C$4,I11,IF(EDATE(I11,IF(E11="매월",1,IF(E11="분기",3,12))*INT(((YEAR($C$4)-YEAR(I11))*12+MONTH($C$4)-MONTH(I11))/IF(E11="매월",1,IF(E11="분기",3,12))))&gt;=$C$4,EDATE(I11,IF(E11="매월",1,IF(E11="분기",3,12))*INT(((YEAR($C$4)-YEAR(I11))*12+MONTH($C$4)-MONTH(I11))/IF(E11="매월",1,IF(E11="분기",3,12)))),EDATE(I11,IF(E11="매월",1,IF(E11="분기",3,12))*INT(((YEAR($C$4)-YEAR(I11))*12+MONTH($C$4)-MONTH(I11))/IF(E11="매월",1,IF(E11="분기",3,12)))+IF(E11="매월",1,IF(E11="분기",3,12))))))</f>
        <v/>
      </c>
      <c r="K11" s="25">
        <f>IF(J11="","",J11-$C$4)</f>
        <v/>
      </c>
      <c r="L11" s="19" t="inlineStr">
        <is>
          <t>사업용 카드</t>
        </is>
      </c>
      <c r="M11" s="19" t="inlineStr">
        <is>
          <t>매일</t>
        </is>
      </c>
      <c r="N11" s="26">
        <f>IF(B11="","",IF(O11="해지 완료","해지됨",IF(OR(M11="거의 안 씀",M11="월 1회 이하"),"해지 검토",IF(K11="","",IF(K11&lt;=7,"곧 결제","")))))</f>
        <v/>
      </c>
      <c r="O11" s="19" t="inlineStr">
        <is>
          <t>유지</t>
        </is>
      </c>
      <c r="X11">
        <f>IF(K11="","",IF(K11&lt;=7,1,""))</f>
        <v/>
      </c>
    </row>
    <row r="12" ht="20" customHeight="1">
      <c r="A12" s="19" t="n">
        <v>2</v>
      </c>
      <c r="B12" s="20" t="inlineStr">
        <is>
          <t>화상회의 서비스</t>
        </is>
      </c>
      <c r="C12" s="19" t="inlineStr">
        <is>
          <t>통신·인터넷</t>
        </is>
      </c>
      <c r="D12" s="20" t="inlineStr">
        <is>
          <t>고객 미팅</t>
        </is>
      </c>
      <c r="E12" s="19" t="inlineStr">
        <is>
          <t>매월</t>
        </is>
      </c>
      <c r="F12" s="21" t="n">
        <v>19000</v>
      </c>
      <c r="G12" s="22">
        <f>IF(OR(F12="",E12=""),"",IF(O12="해지 완료",0,IF(E12="매월",F12,IF(E12="분기",ROUND(F12/3,0),ROUND(F12/12,0)))))</f>
        <v/>
      </c>
      <c r="H12" s="22">
        <f>IF(G12="","",IF(O12="해지 완료",0,IF(E12="매월",F12*12,IF(E12="분기",F12*4,F12))))</f>
        <v/>
      </c>
      <c r="I12" s="23" t="n">
        <v>45811</v>
      </c>
      <c r="J12" s="24">
        <f>IF(OR(I12="",E12="",O12="해지 완료"),"",IF(I12&gt;=$C$4,I12,IF(EDATE(I12,IF(E12="매월",1,IF(E12="분기",3,12))*INT(((YEAR($C$4)-YEAR(I12))*12+MONTH($C$4)-MONTH(I12))/IF(E12="매월",1,IF(E12="분기",3,12))))&gt;=$C$4,EDATE(I12,IF(E12="매월",1,IF(E12="분기",3,12))*INT(((YEAR($C$4)-YEAR(I12))*12+MONTH($C$4)-MONTH(I12))/IF(E12="매월",1,IF(E12="분기",3,12)))),EDATE(I12,IF(E12="매월",1,IF(E12="분기",3,12))*INT(((YEAR($C$4)-YEAR(I12))*12+MONTH($C$4)-MONTH(I12))/IF(E12="매월",1,IF(E12="분기",3,12)))+IF(E12="매월",1,IF(E12="분기",3,12))))))</f>
        <v/>
      </c>
      <c r="K12" s="25">
        <f>IF(J12="","",J12-$C$4)</f>
        <v/>
      </c>
      <c r="L12" s="19" t="inlineStr">
        <is>
          <t>사업용 카드</t>
        </is>
      </c>
      <c r="M12" s="19" t="inlineStr">
        <is>
          <t>주 1회 이상</t>
        </is>
      </c>
      <c r="N12" s="26">
        <f>IF(B12="","",IF(O12="해지 완료","해지됨",IF(OR(M12="거의 안 씀",M12="월 1회 이하"),"해지 검토",IF(K12="","",IF(K12&lt;=7,"곧 결제","")))))</f>
        <v/>
      </c>
      <c r="O12" s="19" t="inlineStr">
        <is>
          <t>유지</t>
        </is>
      </c>
      <c r="X12">
        <f>IF(K12="","",IF(K12&lt;=7,1,""))</f>
        <v/>
      </c>
    </row>
    <row r="13" ht="20" customHeight="1">
      <c r="A13" s="19" t="n">
        <v>3</v>
      </c>
      <c r="B13" s="20" t="inlineStr">
        <is>
          <t>디자인 툴 팀 요금제</t>
        </is>
      </c>
      <c r="C13" s="19" t="inlineStr">
        <is>
          <t>디자인·영상</t>
        </is>
      </c>
      <c r="D13" s="20" t="inlineStr">
        <is>
          <t>카드뉴스·상세페이지</t>
        </is>
      </c>
      <c r="E13" s="19" t="inlineStr">
        <is>
          <t>매년</t>
        </is>
      </c>
      <c r="F13" s="21" t="n">
        <v>336000</v>
      </c>
      <c r="G13" s="22">
        <f>IF(OR(F13="",E13=""),"",IF(O13="해지 완료",0,IF(E13="매월",F13,IF(E13="분기",ROUND(F13/3,0),ROUND(F13/12,0)))))</f>
        <v/>
      </c>
      <c r="H13" s="22">
        <f>IF(G13="","",IF(O13="해지 완료",0,IF(E13="매월",F13*12,IF(E13="분기",F13*4,F13))))</f>
        <v/>
      </c>
      <c r="I13" s="23" t="n">
        <v>45981</v>
      </c>
      <c r="J13" s="24">
        <f>IF(OR(I13="",E13="",O13="해지 완료"),"",IF(I13&gt;=$C$4,I13,IF(EDATE(I13,IF(E13="매월",1,IF(E13="분기",3,12))*INT(((YEAR($C$4)-YEAR(I13))*12+MONTH($C$4)-MONTH(I13))/IF(E13="매월",1,IF(E13="분기",3,12))))&gt;=$C$4,EDATE(I13,IF(E13="매월",1,IF(E13="분기",3,12))*INT(((YEAR($C$4)-YEAR(I13))*12+MONTH($C$4)-MONTH(I13))/IF(E13="매월",1,IF(E13="분기",3,12)))),EDATE(I13,IF(E13="매월",1,IF(E13="분기",3,12))*INT(((YEAR($C$4)-YEAR(I13))*12+MONTH($C$4)-MONTH(I13))/IF(E13="매월",1,IF(E13="분기",3,12)))+IF(E13="매월",1,IF(E13="분기",3,12))))))</f>
        <v/>
      </c>
      <c r="K13" s="25">
        <f>IF(J13="","",J13-$C$4)</f>
        <v/>
      </c>
      <c r="L13" s="19" t="inlineStr">
        <is>
          <t>사업용 카드</t>
        </is>
      </c>
      <c r="M13" s="19" t="inlineStr">
        <is>
          <t>매일</t>
        </is>
      </c>
      <c r="N13" s="26">
        <f>IF(B13="","",IF(O13="해지 완료","해지됨",IF(OR(M13="거의 안 씀",M13="월 1회 이하"),"해지 검토",IF(K13="","",IF(K13&lt;=7,"곧 결제","")))))</f>
        <v/>
      </c>
      <c r="O13" s="19" t="inlineStr">
        <is>
          <t>유지</t>
        </is>
      </c>
      <c r="X13">
        <f>IF(K13="","",IF(K13&lt;=7,1,""))</f>
        <v/>
      </c>
    </row>
    <row r="14" ht="20" customHeight="1">
      <c r="A14" s="19" t="n">
        <v>4</v>
      </c>
      <c r="B14" s="20" t="inlineStr">
        <is>
          <t>클라우드 저장공간 2TB</t>
        </is>
      </c>
      <c r="C14" s="19" t="inlineStr">
        <is>
          <t>저장·호스팅</t>
        </is>
      </c>
      <c r="D14" s="20" t="inlineStr">
        <is>
          <t>자료 백업</t>
        </is>
      </c>
      <c r="E14" s="19" t="inlineStr">
        <is>
          <t>매월</t>
        </is>
      </c>
      <c r="F14" s="21" t="n">
        <v>11900</v>
      </c>
      <c r="G14" s="22">
        <f>IF(OR(F14="",E14=""),"",IF(O14="해지 완료",0,IF(E14="매월",F14,IF(E14="분기",ROUND(F14/3,0),ROUND(F14/12,0)))))</f>
        <v/>
      </c>
      <c r="H14" s="22">
        <f>IF(G14="","",IF(O14="해지 완료",0,IF(E14="매월",F14*12,IF(E14="분기",F14*4,F14))))</f>
        <v/>
      </c>
      <c r="I14" s="23" t="n">
        <v>45543</v>
      </c>
      <c r="J14" s="24">
        <f>IF(OR(I14="",E14="",O14="해지 완료"),"",IF(I14&gt;=$C$4,I14,IF(EDATE(I14,IF(E14="매월",1,IF(E14="분기",3,12))*INT(((YEAR($C$4)-YEAR(I14))*12+MONTH($C$4)-MONTH(I14))/IF(E14="매월",1,IF(E14="분기",3,12))))&gt;=$C$4,EDATE(I14,IF(E14="매월",1,IF(E14="분기",3,12))*INT(((YEAR($C$4)-YEAR(I14))*12+MONTH($C$4)-MONTH(I14))/IF(E14="매월",1,IF(E14="분기",3,12)))),EDATE(I14,IF(E14="매월",1,IF(E14="분기",3,12))*INT(((YEAR($C$4)-YEAR(I14))*12+MONTH($C$4)-MONTH(I14))/IF(E14="매월",1,IF(E14="분기",3,12)))+IF(E14="매월",1,IF(E14="분기",3,12))))))</f>
        <v/>
      </c>
      <c r="K14" s="25">
        <f>IF(J14="","",J14-$C$4)</f>
        <v/>
      </c>
      <c r="L14" s="19" t="inlineStr">
        <is>
          <t>계좌 자동이체</t>
        </is>
      </c>
      <c r="M14" s="19" t="inlineStr">
        <is>
          <t>매일</t>
        </is>
      </c>
      <c r="N14" s="26">
        <f>IF(B14="","",IF(O14="해지 완료","해지됨",IF(OR(M14="거의 안 씀",M14="월 1회 이하"),"해지 검토",IF(K14="","",IF(K14&lt;=7,"곧 결제","")))))</f>
        <v/>
      </c>
      <c r="O14" s="19" t="inlineStr">
        <is>
          <t>유지</t>
        </is>
      </c>
      <c r="X14">
        <f>IF(K14="","",IF(K14&lt;=7,1,""))</f>
        <v/>
      </c>
    </row>
    <row r="15" ht="20" customHeight="1">
      <c r="A15" s="19" t="n">
        <v>5</v>
      </c>
      <c r="B15" s="20" t="inlineStr">
        <is>
          <t>영상 편집 프로그램</t>
        </is>
      </c>
      <c r="C15" s="19" t="inlineStr">
        <is>
          <t>디자인·영상</t>
        </is>
      </c>
      <c r="D15" s="20" t="inlineStr">
        <is>
          <t>릴스 편집</t>
        </is>
      </c>
      <c r="E15" s="19" t="inlineStr">
        <is>
          <t>매월</t>
        </is>
      </c>
      <c r="F15" s="21" t="n">
        <v>25000</v>
      </c>
      <c r="G15" s="22">
        <f>IF(OR(F15="",E15=""),"",IF(O15="해지 완료",0,IF(E15="매월",F15,IF(E15="분기",ROUND(F15/3,0),ROUND(F15/12,0)))))</f>
        <v/>
      </c>
      <c r="H15" s="22">
        <f>IF(G15="","",IF(O15="해지 완료",0,IF(E15="매월",F15*12,IF(E15="분기",F15*4,F15))))</f>
        <v/>
      </c>
      <c r="I15" s="23" t="n">
        <v>46065</v>
      </c>
      <c r="J15" s="24">
        <f>IF(OR(I15="",E15="",O15="해지 완료"),"",IF(I15&gt;=$C$4,I15,IF(EDATE(I15,IF(E15="매월",1,IF(E15="분기",3,12))*INT(((YEAR($C$4)-YEAR(I15))*12+MONTH($C$4)-MONTH(I15))/IF(E15="매월",1,IF(E15="분기",3,12))))&gt;=$C$4,EDATE(I15,IF(E15="매월",1,IF(E15="분기",3,12))*INT(((YEAR($C$4)-YEAR(I15))*12+MONTH($C$4)-MONTH(I15))/IF(E15="매월",1,IF(E15="분기",3,12)))),EDATE(I15,IF(E15="매월",1,IF(E15="분기",3,12))*INT(((YEAR($C$4)-YEAR(I15))*12+MONTH($C$4)-MONTH(I15))/IF(E15="매월",1,IF(E15="분기",3,12)))+IF(E15="매월",1,IF(E15="분기",3,12))))))</f>
        <v/>
      </c>
      <c r="K15" s="25">
        <f>IF(J15="","",J15-$C$4)</f>
        <v/>
      </c>
      <c r="L15" s="19" t="inlineStr">
        <is>
          <t>개인 카드</t>
        </is>
      </c>
      <c r="M15" s="19" t="inlineStr">
        <is>
          <t>월 1회 이하</t>
        </is>
      </c>
      <c r="N15" s="26">
        <f>IF(B15="","",IF(O15="해지 완료","해지됨",IF(OR(M15="거의 안 씀",M15="월 1회 이하"),"해지 검토",IF(K15="","",IF(K15&lt;=7,"곧 결제","")))))</f>
        <v/>
      </c>
      <c r="O15" s="19" t="inlineStr">
        <is>
          <t>요금제 낮추기</t>
        </is>
      </c>
      <c r="X15">
        <f>IF(K15="","",IF(K15&lt;=7,1,""))</f>
        <v/>
      </c>
    </row>
    <row r="16" ht="20" customHeight="1">
      <c r="A16" s="19" t="n">
        <v>6</v>
      </c>
      <c r="B16" s="20" t="inlineStr">
        <is>
          <t>이메일 마케팅 도구</t>
        </is>
      </c>
      <c r="C16" s="19" t="inlineStr">
        <is>
          <t>마케팅·광고</t>
        </is>
      </c>
      <c r="D16" s="20" t="inlineStr">
        <is>
          <t>뉴스레터</t>
        </is>
      </c>
      <c r="E16" s="19" t="inlineStr">
        <is>
          <t>매월</t>
        </is>
      </c>
      <c r="F16" s="21" t="n">
        <v>33000</v>
      </c>
      <c r="G16" s="22">
        <f>IF(OR(F16="",E16=""),"",IF(O16="해지 완료",0,IF(E16="매월",F16,IF(E16="분기",ROUND(F16/3,0),ROUND(F16/12,0)))))</f>
        <v/>
      </c>
      <c r="H16" s="22">
        <f>IF(G16="","",IF(O16="해지 완료",0,IF(E16="매월",F16*12,IF(E16="분기",F16*4,F16))))</f>
        <v/>
      </c>
      <c r="I16" s="23" t="n">
        <v>45894</v>
      </c>
      <c r="J16" s="24">
        <f>IF(OR(I16="",E16="",O16="해지 완료"),"",IF(I16&gt;=$C$4,I16,IF(EDATE(I16,IF(E16="매월",1,IF(E16="분기",3,12))*INT(((YEAR($C$4)-YEAR(I16))*12+MONTH($C$4)-MONTH(I16))/IF(E16="매월",1,IF(E16="분기",3,12))))&gt;=$C$4,EDATE(I16,IF(E16="매월",1,IF(E16="분기",3,12))*INT(((YEAR($C$4)-YEAR(I16))*12+MONTH($C$4)-MONTH(I16))/IF(E16="매월",1,IF(E16="분기",3,12)))),EDATE(I16,IF(E16="매월",1,IF(E16="분기",3,12))*INT(((YEAR($C$4)-YEAR(I16))*12+MONTH($C$4)-MONTH(I16))/IF(E16="매월",1,IF(E16="분기",3,12)))+IF(E16="매월",1,IF(E16="분기",3,12))))))</f>
        <v/>
      </c>
      <c r="K16" s="25">
        <f>IF(J16="","",J16-$C$4)</f>
        <v/>
      </c>
      <c r="L16" s="19" t="inlineStr">
        <is>
          <t>사업용 카드</t>
        </is>
      </c>
      <c r="M16" s="19" t="inlineStr">
        <is>
          <t>거의 안 씀</t>
        </is>
      </c>
      <c r="N16" s="26">
        <f>IF(B16="","",IF(O16="해지 완료","해지됨",IF(OR(M16="거의 안 씀",M16="월 1회 이하"),"해지 검토",IF(K16="","",IF(K16&lt;=7,"곧 결제","")))))</f>
        <v/>
      </c>
      <c r="O16" s="19" t="inlineStr">
        <is>
          <t>해지 검토</t>
        </is>
      </c>
      <c r="X16">
        <f>IF(K16="","",IF(K16&lt;=7,1,""))</f>
        <v/>
      </c>
    </row>
    <row r="17" ht="20" customHeight="1">
      <c r="A17" s="19" t="n">
        <v>7</v>
      </c>
      <c r="B17" s="20" t="inlineStr">
        <is>
          <t>도메인 연장</t>
        </is>
      </c>
      <c r="C17" s="19" t="inlineStr">
        <is>
          <t>저장·호스팅</t>
        </is>
      </c>
      <c r="D17" s="20" t="inlineStr">
        <is>
          <t>회사 홈페이지 주소</t>
        </is>
      </c>
      <c r="E17" s="19" t="inlineStr">
        <is>
          <t>매년</t>
        </is>
      </c>
      <c r="F17" s="21" t="n">
        <v>22000</v>
      </c>
      <c r="G17" s="22">
        <f>IF(OR(F17="",E17=""),"",IF(O17="해지 완료",0,IF(E17="매월",F17,IF(E17="분기",ROUND(F17/3,0),ROUND(F17/12,0)))))</f>
        <v/>
      </c>
      <c r="H17" s="22">
        <f>IF(G17="","",IF(O17="해지 완료",0,IF(E17="매월",F17*12,IF(E17="분기",F17*4,F17))))</f>
        <v/>
      </c>
      <c r="I17" s="23" t="n">
        <v>45384</v>
      </c>
      <c r="J17" s="24">
        <f>IF(OR(I17="",E17="",O17="해지 완료"),"",IF(I17&gt;=$C$4,I17,IF(EDATE(I17,IF(E17="매월",1,IF(E17="분기",3,12))*INT(((YEAR($C$4)-YEAR(I17))*12+MONTH($C$4)-MONTH(I17))/IF(E17="매월",1,IF(E17="분기",3,12))))&gt;=$C$4,EDATE(I17,IF(E17="매월",1,IF(E17="분기",3,12))*INT(((YEAR($C$4)-YEAR(I17))*12+MONTH($C$4)-MONTH(I17))/IF(E17="매월",1,IF(E17="분기",3,12)))),EDATE(I17,IF(E17="매월",1,IF(E17="분기",3,12))*INT(((YEAR($C$4)-YEAR(I17))*12+MONTH($C$4)-MONTH(I17))/IF(E17="매월",1,IF(E17="분기",3,12)))+IF(E17="매월",1,IF(E17="분기",3,12))))))</f>
        <v/>
      </c>
      <c r="K17" s="25">
        <f>IF(J17="","",J17-$C$4)</f>
        <v/>
      </c>
      <c r="L17" s="19" t="inlineStr">
        <is>
          <t>사업용 카드</t>
        </is>
      </c>
      <c r="M17" s="19" t="inlineStr">
        <is>
          <t>매일</t>
        </is>
      </c>
      <c r="N17" s="26">
        <f>IF(B17="","",IF(O17="해지 완료","해지됨",IF(OR(M17="거의 안 씀",M17="월 1회 이하"),"해지 검토",IF(K17="","",IF(K17&lt;=7,"곧 결제","")))))</f>
        <v/>
      </c>
      <c r="O17" s="19" t="inlineStr">
        <is>
          <t>유지</t>
        </is>
      </c>
      <c r="X17">
        <f>IF(K17="","",IF(K17&lt;=7,1,""))</f>
        <v/>
      </c>
    </row>
    <row r="18" ht="20" customHeight="1">
      <c r="A18" s="19" t="n">
        <v>8</v>
      </c>
      <c r="B18" s="20" t="inlineStr">
        <is>
          <t>웹 호스팅</t>
        </is>
      </c>
      <c r="C18" s="19" t="inlineStr">
        <is>
          <t>저장·호스팅</t>
        </is>
      </c>
      <c r="D18" s="20" t="inlineStr">
        <is>
          <t>홈페이지</t>
        </is>
      </c>
      <c r="E18" s="19" t="inlineStr">
        <is>
          <t>분기</t>
        </is>
      </c>
      <c r="F18" s="21" t="n">
        <v>45000</v>
      </c>
      <c r="G18" s="22">
        <f>IF(OR(F18="",E18=""),"",IF(O18="해지 완료",0,IF(E18="매월",F18,IF(E18="분기",ROUND(F18/3,0),ROUND(F18/12,0)))))</f>
        <v/>
      </c>
      <c r="H18" s="22">
        <f>IF(G18="","",IF(O18="해지 완료",0,IF(E18="매월",F18*12,IF(E18="분기",F18*4,F18))))</f>
        <v/>
      </c>
      <c r="I18" s="23" t="n">
        <v>45667</v>
      </c>
      <c r="J18" s="24">
        <f>IF(OR(I18="",E18="",O18="해지 완료"),"",IF(I18&gt;=$C$4,I18,IF(EDATE(I18,IF(E18="매월",1,IF(E18="분기",3,12))*INT(((YEAR($C$4)-YEAR(I18))*12+MONTH($C$4)-MONTH(I18))/IF(E18="매월",1,IF(E18="분기",3,12))))&gt;=$C$4,EDATE(I18,IF(E18="매월",1,IF(E18="분기",3,12))*INT(((YEAR($C$4)-YEAR(I18))*12+MONTH($C$4)-MONTH(I18))/IF(E18="매월",1,IF(E18="분기",3,12)))),EDATE(I18,IF(E18="매월",1,IF(E18="분기",3,12))*INT(((YEAR($C$4)-YEAR(I18))*12+MONTH($C$4)-MONTH(I18))/IF(E18="매월",1,IF(E18="분기",3,12)))+IF(E18="매월",1,IF(E18="분기",3,12))))))</f>
        <v/>
      </c>
      <c r="K18" s="25">
        <f>IF(J18="","",J18-$C$4)</f>
        <v/>
      </c>
      <c r="L18" s="19" t="inlineStr">
        <is>
          <t>사업용 카드</t>
        </is>
      </c>
      <c r="M18" s="19" t="inlineStr">
        <is>
          <t>매일</t>
        </is>
      </c>
      <c r="N18" s="26">
        <f>IF(B18="","",IF(O18="해지 완료","해지됨",IF(OR(M18="거의 안 씀",M18="월 1회 이하"),"해지 검토",IF(K18="","",IF(K18&lt;=7,"곧 결제","")))))</f>
        <v/>
      </c>
      <c r="O18" s="19" t="inlineStr">
        <is>
          <t>유지</t>
        </is>
      </c>
      <c r="X18">
        <f>IF(K18="","",IF(K18&lt;=7,1,""))</f>
        <v/>
      </c>
    </row>
    <row r="19" ht="20" customHeight="1">
      <c r="A19" s="19" t="n">
        <v>9</v>
      </c>
      <c r="B19" s="20" t="inlineStr">
        <is>
          <t>회계 프로그램</t>
        </is>
      </c>
      <c r="C19" s="19" t="inlineStr">
        <is>
          <t>회계·결제</t>
        </is>
      </c>
      <c r="D19" s="20" t="inlineStr">
        <is>
          <t>장부·세금계산서</t>
        </is>
      </c>
      <c r="E19" s="19" t="inlineStr">
        <is>
          <t>매월</t>
        </is>
      </c>
      <c r="F19" s="21" t="n">
        <v>22000</v>
      </c>
      <c r="G19" s="22">
        <f>IF(OR(F19="",E19=""),"",IF(O19="해지 완료",0,IF(E19="매월",F19,IF(E19="분기",ROUND(F19/3,0),ROUND(F19/12,0)))))</f>
        <v/>
      </c>
      <c r="H19" s="22">
        <f>IF(G19="","",IF(O19="해지 완료",0,IF(E19="매월",F19*12,IF(E19="분기",F19*4,F19))))</f>
        <v/>
      </c>
      <c r="I19" s="23" t="n">
        <v>45778</v>
      </c>
      <c r="J19" s="24">
        <f>IF(OR(I19="",E19="",O19="해지 완료"),"",IF(I19&gt;=$C$4,I19,IF(EDATE(I19,IF(E19="매월",1,IF(E19="분기",3,12))*INT(((YEAR($C$4)-YEAR(I19))*12+MONTH($C$4)-MONTH(I19))/IF(E19="매월",1,IF(E19="분기",3,12))))&gt;=$C$4,EDATE(I19,IF(E19="매월",1,IF(E19="분기",3,12))*INT(((YEAR($C$4)-YEAR(I19))*12+MONTH($C$4)-MONTH(I19))/IF(E19="매월",1,IF(E19="분기",3,12)))),EDATE(I19,IF(E19="매월",1,IF(E19="분기",3,12))*INT(((YEAR($C$4)-YEAR(I19))*12+MONTH($C$4)-MONTH(I19))/IF(E19="매월",1,IF(E19="분기",3,12)))+IF(E19="매월",1,IF(E19="분기",3,12))))))</f>
        <v/>
      </c>
      <c r="K19" s="25">
        <f>IF(J19="","",J19-$C$4)</f>
        <v/>
      </c>
      <c r="L19" s="19" t="inlineStr">
        <is>
          <t>계좌 자동이체</t>
        </is>
      </c>
      <c r="M19" s="19" t="inlineStr">
        <is>
          <t>주 1회 이상</t>
        </is>
      </c>
      <c r="N19" s="26">
        <f>IF(B19="","",IF(O19="해지 완료","해지됨",IF(OR(M19="거의 안 씀",M19="월 1회 이하"),"해지 검토",IF(K19="","",IF(K19&lt;=7,"곧 결제","")))))</f>
        <v/>
      </c>
      <c r="O19" s="19" t="inlineStr">
        <is>
          <t>유지</t>
        </is>
      </c>
      <c r="X19">
        <f>IF(K19="","",IF(K19&lt;=7,1,""))</f>
        <v/>
      </c>
    </row>
    <row r="20" ht="20" customHeight="1">
      <c r="A20" s="19" t="n">
        <v>10</v>
      </c>
      <c r="B20" s="20" t="inlineStr">
        <is>
          <t>AI 글쓰기 도구</t>
        </is>
      </c>
      <c r="C20" s="19" t="inlineStr">
        <is>
          <t>업무 도구</t>
        </is>
      </c>
      <c r="D20" s="20" t="inlineStr">
        <is>
          <t>블로그 초안</t>
        </is>
      </c>
      <c r="E20" s="19" t="inlineStr">
        <is>
          <t>매월</t>
        </is>
      </c>
      <c r="F20" s="21" t="n">
        <v>29000</v>
      </c>
      <c r="G20" s="22">
        <f>IF(OR(F20="",E20=""),"",IF(O20="해지 완료",0,IF(E20="매월",F20,IF(E20="분기",ROUND(F20/3,0),ROUND(F20/12,0)))))</f>
        <v/>
      </c>
      <c r="H20" s="22">
        <f>IF(G20="","",IF(O20="해지 완료",0,IF(E20="매월",F20*12,IF(E20="분기",F20*4,F20))))</f>
        <v/>
      </c>
      <c r="I20" s="23" t="n">
        <v>46217</v>
      </c>
      <c r="J20" s="24">
        <f>IF(OR(I20="",E20="",O20="해지 완료"),"",IF(I20&gt;=$C$4,I20,IF(EDATE(I20,IF(E20="매월",1,IF(E20="분기",3,12))*INT(((YEAR($C$4)-YEAR(I20))*12+MONTH($C$4)-MONTH(I20))/IF(E20="매월",1,IF(E20="분기",3,12))))&gt;=$C$4,EDATE(I20,IF(E20="매월",1,IF(E20="분기",3,12))*INT(((YEAR($C$4)-YEAR(I20))*12+MONTH($C$4)-MONTH(I20))/IF(E20="매월",1,IF(E20="분기",3,12)))),EDATE(I20,IF(E20="매월",1,IF(E20="분기",3,12))*INT(((YEAR($C$4)-YEAR(I20))*12+MONTH($C$4)-MONTH(I20))/IF(E20="매월",1,IF(E20="분기",3,12)))+IF(E20="매월",1,IF(E20="분기",3,12))))))</f>
        <v/>
      </c>
      <c r="K20" s="25">
        <f>IF(J20="","",J20-$C$4)</f>
        <v/>
      </c>
      <c r="L20" s="19" t="inlineStr">
        <is>
          <t>개인 카드</t>
        </is>
      </c>
      <c r="M20" s="19" t="inlineStr">
        <is>
          <t>주 1회 이상</t>
        </is>
      </c>
      <c r="N20" s="26">
        <f>IF(B20="","",IF(O20="해지 완료","해지됨",IF(OR(M20="거의 안 씀",M20="월 1회 이하"),"해지 검토",IF(K20="","",IF(K20&lt;=7,"곧 결제","")))))</f>
        <v/>
      </c>
      <c r="O20" s="19" t="inlineStr">
        <is>
          <t>유지</t>
        </is>
      </c>
      <c r="X20">
        <f>IF(K20="","",IF(K20&lt;=7,1,""))</f>
        <v/>
      </c>
    </row>
    <row r="21" ht="20" customHeight="1">
      <c r="A21" s="19" t="n">
        <v>11</v>
      </c>
      <c r="B21" s="20" t="inlineStr">
        <is>
          <t>스톡 이미지 구독</t>
        </is>
      </c>
      <c r="C21" s="19" t="inlineStr">
        <is>
          <t>디자인·영상</t>
        </is>
      </c>
      <c r="D21" s="20" t="inlineStr">
        <is>
          <t>광고 이미지</t>
        </is>
      </c>
      <c r="E21" s="19" t="inlineStr">
        <is>
          <t>매월</t>
        </is>
      </c>
      <c r="F21" s="21" t="n">
        <v>39000</v>
      </c>
      <c r="G21" s="22">
        <f>IF(OR(F21="",E21=""),"",IF(O21="해지 완료",0,IF(E21="매월",F21,IF(E21="분기",ROUND(F21/3,0),ROUND(F21/12,0)))))</f>
        <v/>
      </c>
      <c r="H21" s="22">
        <f>IF(G21="","",IF(O21="해지 완료",0,IF(E21="매월",F21*12,IF(E21="분기",F21*4,F21))))</f>
        <v/>
      </c>
      <c r="I21" s="23" t="n">
        <v>45996</v>
      </c>
      <c r="J21" s="24">
        <f>IF(OR(I21="",E21="",O21="해지 완료"),"",IF(I21&gt;=$C$4,I21,IF(EDATE(I21,IF(E21="매월",1,IF(E21="분기",3,12))*INT(((YEAR($C$4)-YEAR(I21))*12+MONTH($C$4)-MONTH(I21))/IF(E21="매월",1,IF(E21="분기",3,12))))&gt;=$C$4,EDATE(I21,IF(E21="매월",1,IF(E21="분기",3,12))*INT(((YEAR($C$4)-YEAR(I21))*12+MONTH($C$4)-MONTH(I21))/IF(E21="매월",1,IF(E21="분기",3,12)))),EDATE(I21,IF(E21="매월",1,IF(E21="분기",3,12))*INT(((YEAR($C$4)-YEAR(I21))*12+MONTH($C$4)-MONTH(I21))/IF(E21="매월",1,IF(E21="분기",3,12)))+IF(E21="매월",1,IF(E21="분기",3,12))))))</f>
        <v/>
      </c>
      <c r="K21" s="25">
        <f>IF(J21="","",J21-$C$4)</f>
        <v/>
      </c>
      <c r="L21" s="19" t="inlineStr">
        <is>
          <t>사업용 카드</t>
        </is>
      </c>
      <c r="M21" s="19" t="inlineStr">
        <is>
          <t>거의 안 씀</t>
        </is>
      </c>
      <c r="N21" s="26">
        <f>IF(B21="","",IF(O21="해지 완료","해지됨",IF(OR(M21="거의 안 씀",M21="월 1회 이하"),"해지 검토",IF(K21="","",IF(K21&lt;=7,"곧 결제","")))))</f>
        <v/>
      </c>
      <c r="O21" s="19" t="inlineStr">
        <is>
          <t>해지 완료</t>
        </is>
      </c>
      <c r="X21">
        <f>IF(K21="","",IF(K21&lt;=7,1,""))</f>
        <v/>
      </c>
    </row>
    <row r="22" ht="20" customHeight="1">
      <c r="A22" s="19" t="n">
        <v>12</v>
      </c>
      <c r="B22" s="20" t="n"/>
      <c r="C22" s="19" t="n"/>
      <c r="D22" s="20" t="n"/>
      <c r="E22" s="19" t="n"/>
      <c r="F22" s="21" t="n"/>
      <c r="G22" s="22">
        <f>IF(OR(F22="",E22=""),"",IF(O22="해지 완료",0,IF(E22="매월",F22,IF(E22="분기",ROUND(F22/3,0),ROUND(F22/12,0)))))</f>
        <v/>
      </c>
      <c r="H22" s="22">
        <f>IF(G22="","",IF(O22="해지 완료",0,IF(E22="매월",F22*12,IF(E22="분기",F22*4,F22))))</f>
        <v/>
      </c>
      <c r="I22" s="23" t="n"/>
      <c r="J22" s="24">
        <f>IF(OR(I22="",E22="",O22="해지 완료"),"",IF(I22&gt;=$C$4,I22,IF(EDATE(I22,IF(E22="매월",1,IF(E22="분기",3,12))*INT(((YEAR($C$4)-YEAR(I22))*12+MONTH($C$4)-MONTH(I22))/IF(E22="매월",1,IF(E22="분기",3,12))))&gt;=$C$4,EDATE(I22,IF(E22="매월",1,IF(E22="분기",3,12))*INT(((YEAR($C$4)-YEAR(I22))*12+MONTH($C$4)-MONTH(I22))/IF(E22="매월",1,IF(E22="분기",3,12)))),EDATE(I22,IF(E22="매월",1,IF(E22="분기",3,12))*INT(((YEAR($C$4)-YEAR(I22))*12+MONTH($C$4)-MONTH(I22))/IF(E22="매월",1,IF(E22="분기",3,12)))+IF(E22="매월",1,IF(E22="분기",3,12))))))</f>
        <v/>
      </c>
      <c r="K22" s="25">
        <f>IF(J22="","",J22-$C$4)</f>
        <v/>
      </c>
      <c r="L22" s="19" t="n"/>
      <c r="M22" s="19" t="n"/>
      <c r="N22" s="26">
        <f>IF(B22="","",IF(O22="해지 완료","해지됨",IF(OR(M22="거의 안 씀",M22="월 1회 이하"),"해지 검토",IF(K22="","",IF(K22&lt;=7,"곧 결제","")))))</f>
        <v/>
      </c>
      <c r="O22" s="19" t="n"/>
      <c r="X22">
        <f>IF(K22="","",IF(K22&lt;=7,1,""))</f>
        <v/>
      </c>
    </row>
    <row r="23" ht="20" customHeight="1">
      <c r="A23" s="19" t="n">
        <v>13</v>
      </c>
      <c r="B23" s="20" t="n"/>
      <c r="C23" s="19" t="n"/>
      <c r="D23" s="20" t="n"/>
      <c r="E23" s="19" t="n"/>
      <c r="F23" s="21" t="n"/>
      <c r="G23" s="22">
        <f>IF(OR(F23="",E23=""),"",IF(O23="해지 완료",0,IF(E23="매월",F23,IF(E23="분기",ROUND(F23/3,0),ROUND(F23/12,0)))))</f>
        <v/>
      </c>
      <c r="H23" s="22">
        <f>IF(G23="","",IF(O23="해지 완료",0,IF(E23="매월",F23*12,IF(E23="분기",F23*4,F23))))</f>
        <v/>
      </c>
      <c r="I23" s="23" t="n"/>
      <c r="J23" s="24">
        <f>IF(OR(I23="",E23="",O23="해지 완료"),"",IF(I23&gt;=$C$4,I23,IF(EDATE(I23,IF(E23="매월",1,IF(E23="분기",3,12))*INT(((YEAR($C$4)-YEAR(I23))*12+MONTH($C$4)-MONTH(I23))/IF(E23="매월",1,IF(E23="분기",3,12))))&gt;=$C$4,EDATE(I23,IF(E23="매월",1,IF(E23="분기",3,12))*INT(((YEAR($C$4)-YEAR(I23))*12+MONTH($C$4)-MONTH(I23))/IF(E23="매월",1,IF(E23="분기",3,12)))),EDATE(I23,IF(E23="매월",1,IF(E23="분기",3,12))*INT(((YEAR($C$4)-YEAR(I23))*12+MONTH($C$4)-MONTH(I23))/IF(E23="매월",1,IF(E23="분기",3,12)))+IF(E23="매월",1,IF(E23="분기",3,12))))))</f>
        <v/>
      </c>
      <c r="K23" s="25">
        <f>IF(J23="","",J23-$C$4)</f>
        <v/>
      </c>
      <c r="L23" s="19" t="n"/>
      <c r="M23" s="19" t="n"/>
      <c r="N23" s="26">
        <f>IF(B23="","",IF(O23="해지 완료","해지됨",IF(OR(M23="거의 안 씀",M23="월 1회 이하"),"해지 검토",IF(K23="","",IF(K23&lt;=7,"곧 결제","")))))</f>
        <v/>
      </c>
      <c r="O23" s="19" t="n"/>
      <c r="X23">
        <f>IF(K23="","",IF(K23&lt;=7,1,""))</f>
        <v/>
      </c>
    </row>
    <row r="24" ht="20" customHeight="1">
      <c r="A24" s="19" t="n">
        <v>14</v>
      </c>
      <c r="B24" s="20" t="n"/>
      <c r="C24" s="19" t="n"/>
      <c r="D24" s="20" t="n"/>
      <c r="E24" s="19" t="n"/>
      <c r="F24" s="21" t="n"/>
      <c r="G24" s="22">
        <f>IF(OR(F24="",E24=""),"",IF(O24="해지 완료",0,IF(E24="매월",F24,IF(E24="분기",ROUND(F24/3,0),ROUND(F24/12,0)))))</f>
        <v/>
      </c>
      <c r="H24" s="22">
        <f>IF(G24="","",IF(O24="해지 완료",0,IF(E24="매월",F24*12,IF(E24="분기",F24*4,F24))))</f>
        <v/>
      </c>
      <c r="I24" s="23" t="n"/>
      <c r="J24" s="24">
        <f>IF(OR(I24="",E24="",O24="해지 완료"),"",IF(I24&gt;=$C$4,I24,IF(EDATE(I24,IF(E24="매월",1,IF(E24="분기",3,12))*INT(((YEAR($C$4)-YEAR(I24))*12+MONTH($C$4)-MONTH(I24))/IF(E24="매월",1,IF(E24="분기",3,12))))&gt;=$C$4,EDATE(I24,IF(E24="매월",1,IF(E24="분기",3,12))*INT(((YEAR($C$4)-YEAR(I24))*12+MONTH($C$4)-MONTH(I24))/IF(E24="매월",1,IF(E24="분기",3,12)))),EDATE(I24,IF(E24="매월",1,IF(E24="분기",3,12))*INT(((YEAR($C$4)-YEAR(I24))*12+MONTH($C$4)-MONTH(I24))/IF(E24="매월",1,IF(E24="분기",3,12)))+IF(E24="매월",1,IF(E24="분기",3,12))))))</f>
        <v/>
      </c>
      <c r="K24" s="25">
        <f>IF(J24="","",J24-$C$4)</f>
        <v/>
      </c>
      <c r="L24" s="19" t="n"/>
      <c r="M24" s="19" t="n"/>
      <c r="N24" s="26">
        <f>IF(B24="","",IF(O24="해지 완료","해지됨",IF(OR(M24="거의 안 씀",M24="월 1회 이하"),"해지 검토",IF(K24="","",IF(K24&lt;=7,"곧 결제","")))))</f>
        <v/>
      </c>
      <c r="O24" s="19" t="n"/>
      <c r="X24">
        <f>IF(K24="","",IF(K24&lt;=7,1,""))</f>
        <v/>
      </c>
    </row>
    <row r="25" ht="20" customHeight="1">
      <c r="A25" s="19" t="n">
        <v>15</v>
      </c>
      <c r="B25" s="20" t="n"/>
      <c r="C25" s="19" t="n"/>
      <c r="D25" s="20" t="n"/>
      <c r="E25" s="19" t="n"/>
      <c r="F25" s="21" t="n"/>
      <c r="G25" s="22">
        <f>IF(OR(F25="",E25=""),"",IF(O25="해지 완료",0,IF(E25="매월",F25,IF(E25="분기",ROUND(F25/3,0),ROUND(F25/12,0)))))</f>
        <v/>
      </c>
      <c r="H25" s="22">
        <f>IF(G25="","",IF(O25="해지 완료",0,IF(E25="매월",F25*12,IF(E25="분기",F25*4,F25))))</f>
        <v/>
      </c>
      <c r="I25" s="23" t="n"/>
      <c r="J25" s="24">
        <f>IF(OR(I25="",E25="",O25="해지 완료"),"",IF(I25&gt;=$C$4,I25,IF(EDATE(I25,IF(E25="매월",1,IF(E25="분기",3,12))*INT(((YEAR($C$4)-YEAR(I25))*12+MONTH($C$4)-MONTH(I25))/IF(E25="매월",1,IF(E25="분기",3,12))))&gt;=$C$4,EDATE(I25,IF(E25="매월",1,IF(E25="분기",3,12))*INT(((YEAR($C$4)-YEAR(I25))*12+MONTH($C$4)-MONTH(I25))/IF(E25="매월",1,IF(E25="분기",3,12)))),EDATE(I25,IF(E25="매월",1,IF(E25="분기",3,12))*INT(((YEAR($C$4)-YEAR(I25))*12+MONTH($C$4)-MONTH(I25))/IF(E25="매월",1,IF(E25="분기",3,12)))+IF(E25="매월",1,IF(E25="분기",3,12))))))</f>
        <v/>
      </c>
      <c r="K25" s="25">
        <f>IF(J25="","",J25-$C$4)</f>
        <v/>
      </c>
      <c r="L25" s="19" t="n"/>
      <c r="M25" s="19" t="n"/>
      <c r="N25" s="26">
        <f>IF(B25="","",IF(O25="해지 완료","해지됨",IF(OR(M25="거의 안 씀",M25="월 1회 이하"),"해지 검토",IF(K25="","",IF(K25&lt;=7,"곧 결제","")))))</f>
        <v/>
      </c>
      <c r="O25" s="19" t="n"/>
      <c r="X25">
        <f>IF(K25="","",IF(K25&lt;=7,1,""))</f>
        <v/>
      </c>
    </row>
    <row r="26" ht="22" customHeight="1">
      <c r="A26" s="4" t="inlineStr">
        <is>
          <t>합   계 (해지 완료 제외)</t>
        </is>
      </c>
      <c r="B26" s="5" t="n"/>
      <c r="C26" s="5" t="n"/>
      <c r="D26" s="5" t="n"/>
      <c r="E26" s="5" t="n"/>
      <c r="F26" s="5" t="n"/>
      <c r="G26" s="27">
        <f>SUM(G11:G25)</f>
        <v/>
      </c>
      <c r="H26" s="27">
        <f>SUM(H11:H25)</f>
        <v/>
      </c>
      <c r="I26" s="28" t="n"/>
      <c r="J26" s="28" t="n"/>
      <c r="K26" s="28" t="n"/>
      <c r="L26" s="28" t="n"/>
      <c r="M26" s="28" t="n"/>
      <c r="N26" s="28" t="n"/>
      <c r="O26" s="28" t="n"/>
    </row>
    <row r="28" ht="22" customHeight="1">
      <c r="A28" s="17" t="inlineStr">
        <is>
          <t>② 분류별 합계   ·   어디에 돈이 많이 나가는지 한눈에</t>
        </is>
      </c>
    </row>
    <row r="29" ht="30" customHeight="1">
      <c r="A29" s="29" t="inlineStr">
        <is>
          <t>분류</t>
        </is>
      </c>
      <c r="B29" s="30" t="n"/>
      <c r="C29" s="30" t="n"/>
      <c r="D29" s="29" t="inlineStr">
        <is>
          <t>서비스 수</t>
        </is>
      </c>
      <c r="E29" s="30" t="n"/>
      <c r="F29" s="29" t="inlineStr">
        <is>
          <t>월 환산</t>
        </is>
      </c>
      <c r="G29" s="30" t="n"/>
      <c r="H29" s="29" t="inlineStr">
        <is>
          <t>연 환산</t>
        </is>
      </c>
      <c r="I29" s="30" t="n"/>
      <c r="J29" s="29" t="inlineStr">
        <is>
          <t>비중</t>
        </is>
      </c>
      <c r="K29" s="30" t="n"/>
      <c r="L29" s="29" t="inlineStr">
        <is>
          <t>메모 (대체 서비스·할인 등)</t>
        </is>
      </c>
      <c r="M29" s="30" t="n"/>
      <c r="N29" s="30" t="n"/>
      <c r="O29" s="30" t="n"/>
    </row>
    <row r="30" ht="18" customHeight="1">
      <c r="A30" s="10" t="inlineStr">
        <is>
          <t>업무 도구</t>
        </is>
      </c>
      <c r="B30" s="9" t="n"/>
      <c r="C30" s="9" t="n"/>
      <c r="D30" s="31">
        <f>IF(COUNTA($B$11:$B$25)=0,"",COUNTIF($C$11:$C$25,A30))</f>
        <v/>
      </c>
      <c r="E30" s="7" t="n"/>
      <c r="F30" s="32">
        <f>IF(COUNTA($B$11:$B$25)=0,"",SUMIF($C$11:$C$25,A30,$G$11:$G$25))</f>
        <v/>
      </c>
      <c r="G30" s="7" t="n"/>
      <c r="H30" s="32">
        <f>IF(COUNTA($B$11:$B$25)=0,"",SUMIF($C$11:$C$25,A30,$H$11:$H$25))</f>
        <v/>
      </c>
      <c r="I30" s="7" t="n"/>
      <c r="J30" s="33">
        <f>IFERROR(H30/$H$26,"")</f>
        <v/>
      </c>
      <c r="K30" s="7" t="n"/>
      <c r="L30" s="34" t="n"/>
      <c r="M30" s="9" t="n"/>
      <c r="N30" s="9" t="n"/>
      <c r="O30" s="9" t="n"/>
    </row>
    <row r="31" ht="18" customHeight="1">
      <c r="A31" s="10" t="inlineStr">
        <is>
          <t>디자인·영상</t>
        </is>
      </c>
      <c r="B31" s="9" t="n"/>
      <c r="C31" s="9" t="n"/>
      <c r="D31" s="31">
        <f>IF(COUNTA($B$11:$B$25)=0,"",COUNTIF($C$11:$C$25,A31))</f>
        <v/>
      </c>
      <c r="E31" s="7" t="n"/>
      <c r="F31" s="32">
        <f>IF(COUNTA($B$11:$B$25)=0,"",SUMIF($C$11:$C$25,A31,$G$11:$G$25))</f>
        <v/>
      </c>
      <c r="G31" s="7" t="n"/>
      <c r="H31" s="32">
        <f>IF(COUNTA($B$11:$B$25)=0,"",SUMIF($C$11:$C$25,A31,$H$11:$H$25))</f>
        <v/>
      </c>
      <c r="I31" s="7" t="n"/>
      <c r="J31" s="33">
        <f>IFERROR(H31/$H$26,"")</f>
        <v/>
      </c>
      <c r="K31" s="7" t="n"/>
      <c r="L31" s="34" t="inlineStr">
        <is>
          <t>영상 편집은 무료 요금제로 충분한지 확인</t>
        </is>
      </c>
      <c r="M31" s="9" t="n"/>
      <c r="N31" s="9" t="n"/>
      <c r="O31" s="9" t="n"/>
    </row>
    <row r="32" ht="18" customHeight="1">
      <c r="A32" s="10" t="inlineStr">
        <is>
          <t>마케팅·광고</t>
        </is>
      </c>
      <c r="B32" s="9" t="n"/>
      <c r="C32" s="9" t="n"/>
      <c r="D32" s="31">
        <f>IF(COUNTA($B$11:$B$25)=0,"",COUNTIF($C$11:$C$25,A32))</f>
        <v/>
      </c>
      <c r="E32" s="7" t="n"/>
      <c r="F32" s="32">
        <f>IF(COUNTA($B$11:$B$25)=0,"",SUMIF($C$11:$C$25,A32,$G$11:$G$25))</f>
        <v/>
      </c>
      <c r="G32" s="7" t="n"/>
      <c r="H32" s="32">
        <f>IF(COUNTA($B$11:$B$25)=0,"",SUMIF($C$11:$C$25,A32,$H$11:$H$25))</f>
        <v/>
      </c>
      <c r="I32" s="7" t="n"/>
      <c r="J32" s="33">
        <f>IFERROR(H32/$H$26,"")</f>
        <v/>
      </c>
      <c r="K32" s="7" t="n"/>
      <c r="L32" s="34" t="inlineStr">
        <is>
          <t>뉴스레터 중단 → 해지 검토</t>
        </is>
      </c>
      <c r="M32" s="9" t="n"/>
      <c r="N32" s="9" t="n"/>
      <c r="O32" s="9" t="n"/>
    </row>
    <row r="33" ht="18" customHeight="1">
      <c r="A33" s="10" t="inlineStr">
        <is>
          <t>저장·호스팅</t>
        </is>
      </c>
      <c r="B33" s="9" t="n"/>
      <c r="C33" s="9" t="n"/>
      <c r="D33" s="31">
        <f>IF(COUNTA($B$11:$B$25)=0,"",COUNTIF($C$11:$C$25,A33))</f>
        <v/>
      </c>
      <c r="E33" s="7" t="n"/>
      <c r="F33" s="32">
        <f>IF(COUNTA($B$11:$B$25)=0,"",SUMIF($C$11:$C$25,A33,$G$11:$G$25))</f>
        <v/>
      </c>
      <c r="G33" s="7" t="n"/>
      <c r="H33" s="32">
        <f>IF(COUNTA($B$11:$B$25)=0,"",SUMIF($C$11:$C$25,A33,$H$11:$H$25))</f>
        <v/>
      </c>
      <c r="I33" s="7" t="n"/>
      <c r="J33" s="33">
        <f>IFERROR(H33/$H$26,"")</f>
        <v/>
      </c>
      <c r="K33" s="7" t="n"/>
      <c r="L33" s="34" t="n"/>
      <c r="M33" s="9" t="n"/>
      <c r="N33" s="9" t="n"/>
      <c r="O33" s="9" t="n"/>
    </row>
    <row r="34" ht="18" customHeight="1">
      <c r="A34" s="10" t="inlineStr">
        <is>
          <t>통신·인터넷</t>
        </is>
      </c>
      <c r="B34" s="9" t="n"/>
      <c r="C34" s="9" t="n"/>
      <c r="D34" s="31">
        <f>IF(COUNTA($B$11:$B$25)=0,"",COUNTIF($C$11:$C$25,A34))</f>
        <v/>
      </c>
      <c r="E34" s="7" t="n"/>
      <c r="F34" s="32">
        <f>IF(COUNTA($B$11:$B$25)=0,"",SUMIF($C$11:$C$25,A34,$G$11:$G$25))</f>
        <v/>
      </c>
      <c r="G34" s="7" t="n"/>
      <c r="H34" s="32">
        <f>IF(COUNTA($B$11:$B$25)=0,"",SUMIF($C$11:$C$25,A34,$H$11:$H$25))</f>
        <v/>
      </c>
      <c r="I34" s="7" t="n"/>
      <c r="J34" s="33">
        <f>IFERROR(H34/$H$26,"")</f>
        <v/>
      </c>
      <c r="K34" s="7" t="n"/>
      <c r="L34" s="34" t="n"/>
      <c r="M34" s="9" t="n"/>
      <c r="N34" s="9" t="n"/>
      <c r="O34" s="9" t="n"/>
    </row>
    <row r="35" ht="18" customHeight="1">
      <c r="A35" s="10" t="inlineStr">
        <is>
          <t>회계·결제</t>
        </is>
      </c>
      <c r="B35" s="9" t="n"/>
      <c r="C35" s="9" t="n"/>
      <c r="D35" s="31">
        <f>IF(COUNTA($B$11:$B$25)=0,"",COUNTIF($C$11:$C$25,A35))</f>
        <v/>
      </c>
      <c r="E35" s="7" t="n"/>
      <c r="F35" s="32">
        <f>IF(COUNTA($B$11:$B$25)=0,"",SUMIF($C$11:$C$25,A35,$G$11:$G$25))</f>
        <v/>
      </c>
      <c r="G35" s="7" t="n"/>
      <c r="H35" s="32">
        <f>IF(COUNTA($B$11:$B$25)=0,"",SUMIF($C$11:$C$25,A35,$H$11:$H$25))</f>
        <v/>
      </c>
      <c r="I35" s="7" t="n"/>
      <c r="J35" s="33">
        <f>IFERROR(H35/$H$26,"")</f>
        <v/>
      </c>
      <c r="K35" s="7" t="n"/>
      <c r="L35" s="34" t="n"/>
      <c r="M35" s="9" t="n"/>
      <c r="N35" s="9" t="n"/>
      <c r="O35" s="9" t="n"/>
    </row>
    <row r="36" ht="18" customHeight="1">
      <c r="A36" s="10" t="inlineStr">
        <is>
          <t>교육·구독</t>
        </is>
      </c>
      <c r="B36" s="9" t="n"/>
      <c r="C36" s="9" t="n"/>
      <c r="D36" s="31">
        <f>IF(COUNTA($B$11:$B$25)=0,"",COUNTIF($C$11:$C$25,A36))</f>
        <v/>
      </c>
      <c r="E36" s="7" t="n"/>
      <c r="F36" s="32">
        <f>IF(COUNTA($B$11:$B$25)=0,"",SUMIF($C$11:$C$25,A36,$G$11:$G$25))</f>
        <v/>
      </c>
      <c r="G36" s="7" t="n"/>
      <c r="H36" s="32">
        <f>IF(COUNTA($B$11:$B$25)=0,"",SUMIF($C$11:$C$25,A36,$H$11:$H$25))</f>
        <v/>
      </c>
      <c r="I36" s="7" t="n"/>
      <c r="J36" s="33">
        <f>IFERROR(H36/$H$26,"")</f>
        <v/>
      </c>
      <c r="K36" s="7" t="n"/>
      <c r="L36" s="34" t="n"/>
      <c r="M36" s="9" t="n"/>
      <c r="N36" s="9" t="n"/>
      <c r="O36" s="9" t="n"/>
    </row>
    <row r="37" ht="18" customHeight="1">
      <c r="A37" s="10" t="inlineStr">
        <is>
          <t>기타</t>
        </is>
      </c>
      <c r="B37" s="9" t="n"/>
      <c r="C37" s="9" t="n"/>
      <c r="D37" s="31">
        <f>IF(COUNTA($B$11:$B$25)=0,"",COUNTIF($C$11:$C$25,A37))</f>
        <v/>
      </c>
      <c r="E37" s="7" t="n"/>
      <c r="F37" s="32">
        <f>IF(COUNTA($B$11:$B$25)=0,"",SUMIF($C$11:$C$25,A37,$G$11:$G$25))</f>
        <v/>
      </c>
      <c r="G37" s="7" t="n"/>
      <c r="H37" s="32">
        <f>IF(COUNTA($B$11:$B$25)=0,"",SUMIF($C$11:$C$25,A37,$H$11:$H$25))</f>
        <v/>
      </c>
      <c r="I37" s="7" t="n"/>
      <c r="J37" s="33">
        <f>IFERROR(H37/$H$26,"")</f>
        <v/>
      </c>
      <c r="K37" s="7" t="n"/>
      <c r="L37" s="34" t="n"/>
      <c r="M37" s="9" t="n"/>
      <c r="N37" s="9" t="n"/>
      <c r="O37" s="9" t="n"/>
    </row>
    <row r="39">
      <c r="A39" s="35" t="inlineStr">
        <is>
          <t>쓰는 법</t>
        </is>
      </c>
    </row>
    <row r="40">
      <c r="A40" s="36" t="inlineStr">
        <is>
          <t>1. 결제 주기(매월·분기·매년)와 금액, 첫 결제일만 적으면 월·연 환산과 다음 결제일이 계산돼요.</t>
        </is>
      </c>
    </row>
    <row r="41">
      <c r="A41" s="36" t="inlineStr">
        <is>
          <t>2. 다음 결제일이 7일 안이면 노랗게 보여요. 해지하려면 그 전에 처리하세요.</t>
        </is>
      </c>
    </row>
    <row r="42">
      <c r="A42" s="36" t="inlineStr">
        <is>
          <t>3. 사용 빈도를 '월 1회 이하·거의 안 씀'으로 고르면 '해지 검토' 신호가 떠요. 해지하면 결정 칸을 '해지 완료'로.</t>
        </is>
      </c>
    </row>
    <row r="43">
      <c r="A43" s="36" t="inlineStr">
        <is>
          <t>4. 석 달에 한 번 '연 환산 합계'를 보고 겹치는 서비스는 하나로 줄이세요.</t>
        </is>
      </c>
    </row>
  </sheetData>
  <mergeCells count="82">
    <mergeCell ref="H35:I35"/>
    <mergeCell ref="F29:G29"/>
    <mergeCell ref="A37:C37"/>
    <mergeCell ref="L34:O34"/>
    <mergeCell ref="D36:E36"/>
    <mergeCell ref="D31:E31"/>
    <mergeCell ref="L36:O36"/>
    <mergeCell ref="A7:B7"/>
    <mergeCell ref="C7:E7"/>
    <mergeCell ref="H37:I37"/>
    <mergeCell ref="J31:K31"/>
    <mergeCell ref="A34:C34"/>
    <mergeCell ref="A40:O40"/>
    <mergeCell ref="D33:E33"/>
    <mergeCell ref="F7:H7"/>
    <mergeCell ref="D35:E35"/>
    <mergeCell ref="L31:O31"/>
    <mergeCell ref="I6:J6"/>
    <mergeCell ref="D34:E34"/>
    <mergeCell ref="F34:G34"/>
    <mergeCell ref="M6:O6"/>
    <mergeCell ref="C4:D4"/>
    <mergeCell ref="E4:F4"/>
    <mergeCell ref="H34:I34"/>
    <mergeCell ref="F30:G30"/>
    <mergeCell ref="A2:O2"/>
    <mergeCell ref="J34:K34"/>
    <mergeCell ref="A32:C32"/>
    <mergeCell ref="I7:J7"/>
    <mergeCell ref="A42:O42"/>
    <mergeCell ref="F33:G33"/>
    <mergeCell ref="H36:I36"/>
    <mergeCell ref="A29:C29"/>
    <mergeCell ref="J36:K36"/>
    <mergeCell ref="A28:O28"/>
    <mergeCell ref="A31:C31"/>
    <mergeCell ref="D37:E37"/>
    <mergeCell ref="F31:G31"/>
    <mergeCell ref="L30:O30"/>
    <mergeCell ref="D29:E29"/>
    <mergeCell ref="L29:O29"/>
    <mergeCell ref="K6:L6"/>
    <mergeCell ref="J29:K29"/>
    <mergeCell ref="A41:O41"/>
    <mergeCell ref="H31:I31"/>
    <mergeCell ref="A26:F26"/>
    <mergeCell ref="F36:G36"/>
    <mergeCell ref="L32:O32"/>
    <mergeCell ref="J35:K35"/>
    <mergeCell ref="A30:C30"/>
    <mergeCell ref="A9:O9"/>
    <mergeCell ref="L33:O33"/>
    <mergeCell ref="C6:E6"/>
    <mergeCell ref="A4:B4"/>
    <mergeCell ref="K7:L7"/>
    <mergeCell ref="F6:H6"/>
    <mergeCell ref="D30:E30"/>
    <mergeCell ref="L35:O35"/>
    <mergeCell ref="A1:O1"/>
    <mergeCell ref="H30:I30"/>
    <mergeCell ref="H29:I29"/>
    <mergeCell ref="J37:K37"/>
    <mergeCell ref="M7:O7"/>
    <mergeCell ref="A6:B6"/>
    <mergeCell ref="J30:K30"/>
    <mergeCell ref="A33:C33"/>
    <mergeCell ref="D32:E32"/>
    <mergeCell ref="F32:G32"/>
    <mergeCell ref="A35:C35"/>
    <mergeCell ref="F35:G35"/>
    <mergeCell ref="L37:O37"/>
    <mergeCell ref="A43:O43"/>
    <mergeCell ref="H32:I32"/>
    <mergeCell ref="J32:K32"/>
    <mergeCell ref="G4:H4"/>
    <mergeCell ref="F37:G37"/>
    <mergeCell ref="I4:J4"/>
    <mergeCell ref="A36:C36"/>
    <mergeCell ref="H33:I33"/>
    <mergeCell ref="J33:K33"/>
    <mergeCell ref="K4:L4"/>
    <mergeCell ref="M4:N4"/>
  </mergeCells>
  <conditionalFormatting sqref="N11:N25">
    <cfRule type="expression" priority="1" dxfId="0">
      <formula>$N11="해지 검토"</formula>
    </cfRule>
    <cfRule type="expression" priority="3" dxfId="1">
      <formula>$N11="곧 결제"</formula>
    </cfRule>
  </conditionalFormatting>
  <conditionalFormatting sqref="J11:K25">
    <cfRule type="expression" priority="2" dxfId="2">
      <formula>$X11=1</formula>
    </cfRule>
  </conditionalFormatting>
  <conditionalFormatting sqref="B11:O25">
    <cfRule type="expression" priority="4" dxfId="3">
      <formula>$O11="해지 완료"</formula>
    </cfRule>
  </conditionalFormatting>
  <conditionalFormatting sqref="D30:K37">
    <cfRule type="expression" priority="5" dxfId="3">
      <formula>$D30=0</formula>
    </cfRule>
  </conditionalFormatting>
  <dataValidations count="5">
    <dataValidation sqref="C11:C25" showDropDown="0" showInputMessage="0" showErrorMessage="0" allowBlank="1" type="list">
      <formula1>"업무 도구,디자인·영상,마케팅·광고,저장·호스팅,통신·인터넷,회계·결제,교육·구독,기타"</formula1>
    </dataValidation>
    <dataValidation sqref="E11:E25" showDropDown="0" showInputMessage="0" showErrorMessage="0" allowBlank="1" type="list">
      <formula1>"매월,분기,매년"</formula1>
    </dataValidation>
    <dataValidation sqref="L11:L25" showDropDown="0" showInputMessage="0" showErrorMessage="0" allowBlank="1" type="list">
      <formula1>"사업용 카드,개인 카드,계좌 자동이체,간편결제"</formula1>
    </dataValidation>
    <dataValidation sqref="M11:M25" showDropDown="0" showInputMessage="1" showErrorMessage="0" allowBlank="1" prompt="실제로 얼마나 쓰는지 솔직하게" type="list">
      <formula1>"매일,주 1회 이상,월 1회 이하,거의 안 씀"</formula1>
    </dataValidation>
    <dataValidation sqref="O11:O25" showDropDown="0" showInputMessage="0" showErrorMessage="0" allowBlank="1" type="list">
      <formula1>"유지,요금제 낮추기,해지 검토,해지 완료"</formula1>
    </dataValidation>
  </dataValidations>
  <pageMargins left="0.4" right="0.4" top="0.5" bottom="0.5" header="0.5" footer="0.5"/>
  <pageSetup orientation="landscape" paperSize="9" fitToHeight="0" fitToWidth="1"/>
  <headerFooter>
    <oddHeader/>
    <oddFooter>&amp;C&amp;8 작은 AI 사무실 무료 양식 · &amp;P /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2026-10-11T06:46:54Z</dcterms:created>
  <dcterms:modified xmlns:dcterms="http://purl.org/dc/terms/" xmlns:xsi="http://www.w3.org/2001/XMLSchema-instance" xsi:type="dcterms:W3CDTF">2026-10-11T06:46:54Z</dcterms:modified>
</cp:coreProperties>
</file>