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·입금 대조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'청구·입금 대조'!$A$1:$O$45</definedName>
    <definedName name="_xlnm.Print_Area" localSheetId="1">'작성 예시'!$A$1:$O$45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일&quot;"/>
    <numFmt numFmtId="166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164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2" fillId="0" borderId="0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center" vertical="center" wrapText="1"/>
    </xf>
    <xf numFmtId="3" fontId="9" fillId="3" borderId="2" applyAlignment="1" pivotButton="0" quotePrefix="0" xfId="0">
      <alignment horizontal="center" vertical="center" wrapText="1"/>
    </xf>
    <xf numFmtId="166" fontId="9" fillId="3" borderId="2" applyAlignment="1" pivotButton="0" quotePrefix="0" xfId="0">
      <alignment horizontal="center" vertical="center" wrapText="1"/>
    </xf>
    <xf numFmtId="9" fontId="9" fillId="3" borderId="2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center" vertical="center" wrapText="1"/>
    </xf>
    <xf numFmtId="164" fontId="7" fillId="3" borderId="2" applyAlignment="1" pivotButton="0" quotePrefix="0" xfId="0">
      <alignment horizontal="center" vertical="center" wrapText="1"/>
    </xf>
    <xf numFmtId="3" fontId="7" fillId="3" borderId="2" applyAlignment="1" pivotButton="0" quotePrefix="0" xfId="0">
      <alignment horizontal="right" vertical="center"/>
    </xf>
    <xf numFmtId="165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center" vertical="center" wrapText="1"/>
    </xf>
    <xf numFmtId="3" fontId="3" fillId="3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10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left" vertical="center" wrapText="1"/>
    </xf>
    <xf numFmtId="166" fontId="4" fillId="3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right" vertical="center"/>
    </xf>
    <xf numFmtId="0" fontId="11" fillId="0" borderId="0" pivotButton="0" quotePrefix="0" xfId="0"/>
  </cellXfs>
  <cellStyles count="1">
    <cellStyle name="Normal" xfId="0" builtinId="0" hidden="0"/>
  </cellStyles>
  <dxfs count="5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1E7B3A"/>
      </font>
      <fill>
        <patternFill patternType="solid">
          <fgColor rgb="00E3F2E7"/>
          <bgColor rgb="00E3F2E7"/>
        </patternFill>
      </fill>
    </dxf>
    <dxf>
      <font>
        <color rgb="008A6100"/>
      </font>
      <fill>
        <patternFill patternType="solid">
          <fgColor rgb="00FFF4CC"/>
          <bgColor rgb="00FFF4CC"/>
        </patternFill>
      </fill>
    </dxf>
    <dxf>
      <font>
        <color rgb="001F5FA8"/>
      </font>
      <fill>
        <patternFill patternType="solid">
          <fgColor rgb="00E8F0FB"/>
          <bgColor rgb="00E8F0FB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1" customWidth="1" min="3" max="3"/>
    <col width="13" customWidth="1" min="4" max="4"/>
    <col width="21" customWidth="1" min="5" max="5"/>
    <col width="12" customWidth="1" min="6" max="6"/>
    <col width="8" customWidth="1" min="7" max="7"/>
    <col width="11" customWidth="1" min="8" max="8"/>
    <col width="11" customWidth="1" min="9" max="9"/>
    <col width="12" customWidth="1" min="10" max="10"/>
    <col width="12" customWidth="1" min="11" max="11"/>
    <col width="8" customWidth="1" min="12" max="12"/>
    <col width="10" customWidth="1" min="13" max="13"/>
    <col width="10" customWidth="1" min="14" max="14"/>
    <col width="16" customWidth="1" min="15" max="15"/>
    <col hidden="1" width="13" customWidth="1" min="24" max="24"/>
  </cols>
  <sheetData>
    <row r="1" ht="34" customHeight="1">
      <c r="A1" s="1" t="inlineStr">
        <is>
          <t>청구 · 입금 대조표</t>
        </is>
      </c>
    </row>
    <row r="2">
      <c r="A2" s="2" t="inlineStr">
        <is>
          <t>청구서를 보낼 때 한 줄, 입금되면 입금일·금액만 채우면 차액·연체 일수·상태가 자동으로 바뀝니다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4" customHeight="1">
      <c r="A4" s="4" t="inlineStr">
        <is>
          <t>사업자명</t>
        </is>
      </c>
      <c r="B4" s="5" t="n"/>
      <c r="C4" s="6" t="n"/>
      <c r="D4" s="7" t="n"/>
      <c r="E4" s="7" t="n"/>
      <c r="F4" s="4" t="inlineStr">
        <is>
          <t>기준일</t>
        </is>
      </c>
      <c r="G4" s="5" t="n"/>
      <c r="H4" s="8">
        <f>TODAY()</f>
        <v/>
      </c>
      <c r="I4" s="9" t="n"/>
      <c r="J4" s="4" t="inlineStr">
        <is>
          <t>정산 담당</t>
        </is>
      </c>
      <c r="K4" s="5" t="n"/>
      <c r="L4" s="6" t="n"/>
      <c r="M4" s="7" t="n"/>
      <c r="N4" s="4" t="inlineStr">
        <is>
          <t>작성</t>
        </is>
      </c>
      <c r="O4" s="6" t="n"/>
    </row>
    <row r="5">
      <c r="A5" s="10" t="inlineStr">
        <is>
          <t>※ 기준일은 오늘 날짜가 자동으로 들어가요. 특정 날짜 기준으로 보고 싶으면 날짜를 직접 덮어써도 됩니다.</t>
        </is>
      </c>
    </row>
    <row r="6" ht="18" customHeight="1">
      <c r="A6" s="11" t="inlineStr">
        <is>
          <t>총 청구</t>
        </is>
      </c>
      <c r="B6" s="5" t="n"/>
      <c r="C6" s="5" t="n"/>
      <c r="D6" s="11" t="inlineStr">
        <is>
          <t>총 입금</t>
        </is>
      </c>
      <c r="E6" s="5" t="n"/>
      <c r="F6" s="11" t="inlineStr">
        <is>
          <t>미수금 합계</t>
        </is>
      </c>
      <c r="G6" s="5" t="n"/>
      <c r="H6" s="5" t="n"/>
      <c r="I6" s="11" t="inlineStr">
        <is>
          <t>연체 건수</t>
        </is>
      </c>
      <c r="J6" s="5" t="n"/>
      <c r="K6" s="11" t="inlineStr">
        <is>
          <t>연체 금액</t>
        </is>
      </c>
      <c r="L6" s="5" t="n"/>
      <c r="M6" s="5" t="n"/>
      <c r="N6" s="11" t="inlineStr">
        <is>
          <t>회수율</t>
        </is>
      </c>
      <c r="O6" s="5" t="n"/>
    </row>
    <row r="7" ht="30" customHeight="1">
      <c r="A7" s="12">
        <f>IF(COUNT($F$11:$F$28)=0,"",$F$29)</f>
        <v/>
      </c>
      <c r="B7" s="9" t="n"/>
      <c r="C7" s="9" t="n"/>
      <c r="D7" s="12">
        <f>IF(COUNT($F$11:$F$28)=0,"",$J$29)</f>
        <v/>
      </c>
      <c r="E7" s="9" t="n"/>
      <c r="F7" s="12">
        <f>IF(COUNT($F$11:$F$28)=0,"",$K$29)</f>
        <v/>
      </c>
      <c r="G7" s="9" t="n"/>
      <c r="H7" s="9" t="n"/>
      <c r="I7" s="13">
        <f>IF(COUNT($F$11:$F$28)=0,"",COUNTIF($M$11:$M$28,"연체")+COUNTIF($M$11:$M$28,"부분·연체"))</f>
        <v/>
      </c>
      <c r="J7" s="9" t="n"/>
      <c r="K7" s="12">
        <f>IF(COUNT($F$11:$F$28)=0,"",SUMIF($M$11:$M$28,"연체",$K$11:$K$28)+SUMIF($M$11:$M$28,"부분·연체",$K$11:$K$28))</f>
        <v/>
      </c>
      <c r="L7" s="9" t="n"/>
      <c r="M7" s="9" t="n"/>
      <c r="N7" s="14">
        <f>IF(COUNT($F$11:$F$28)=0,"",IFERROR($J$29/$F$29,""))</f>
        <v/>
      </c>
      <c r="O7" s="9" t="n"/>
    </row>
    <row r="9" ht="22" customHeight="1">
      <c r="A9" s="15" t="inlineStr">
        <is>
          <t>① 청구 목록   ·   결제 조건(일)을 고르면 입금 기한이 계산돼요</t>
        </is>
      </c>
    </row>
    <row r="10" ht="30" customHeight="1">
      <c r="A10" s="16" t="inlineStr">
        <is>
          <t>번호</t>
        </is>
      </c>
      <c r="B10" s="16" t="inlineStr">
        <is>
          <t>청구번호</t>
        </is>
      </c>
      <c r="C10" s="16" t="inlineStr">
        <is>
          <t>청구일</t>
        </is>
      </c>
      <c r="D10" s="16" t="inlineStr">
        <is>
          <t>거래처</t>
        </is>
      </c>
      <c r="E10" s="16" t="inlineStr">
        <is>
          <t>청구 내용</t>
        </is>
      </c>
      <c r="F10" s="16" t="inlineStr">
        <is>
          <t>청구 금액</t>
        </is>
      </c>
      <c r="G10" s="16" t="inlineStr">
        <is>
          <t>결제 조건(일)</t>
        </is>
      </c>
      <c r="H10" s="16" t="inlineStr">
        <is>
          <t>입금 기한</t>
        </is>
      </c>
      <c r="I10" s="16" t="inlineStr">
        <is>
          <t>입금일</t>
        </is>
      </c>
      <c r="J10" s="16" t="inlineStr">
        <is>
          <t>입금 금액</t>
        </is>
      </c>
      <c r="K10" s="16" t="inlineStr">
        <is>
          <t>차액(미수)</t>
        </is>
      </c>
      <c r="L10" s="16" t="inlineStr">
        <is>
          <t>연체 일수</t>
        </is>
      </c>
      <c r="M10" s="16" t="inlineStr">
        <is>
          <t>상태</t>
        </is>
      </c>
      <c r="N10" s="16" t="inlineStr">
        <is>
          <t>입금 방법</t>
        </is>
      </c>
      <c r="O10" s="16" t="inlineStr">
        <is>
          <t>메모</t>
        </is>
      </c>
    </row>
    <row r="11" ht="20" customHeight="1">
      <c r="A11" s="17" t="n">
        <v>1</v>
      </c>
      <c r="B11" s="17" t="n"/>
      <c r="C11" s="18" t="n"/>
      <c r="D11" s="19" t="n"/>
      <c r="E11" s="19" t="n"/>
      <c r="F11" s="20" t="n"/>
      <c r="G11" s="21" t="n"/>
      <c r="H11" s="22">
        <f>IF(OR(C11="",G11=""),"",C11+G11)</f>
        <v/>
      </c>
      <c r="I11" s="18" t="n"/>
      <c r="J11" s="20" t="n"/>
      <c r="K11" s="23">
        <f>IF(F11="","",F11-J11)</f>
        <v/>
      </c>
      <c r="L11" s="24">
        <f>IF(OR(F11="",H11=""),"",IF(K11&lt;=0,"",IF($H$4&gt;H11,$H$4-H11,"")))</f>
        <v/>
      </c>
      <c r="M11" s="25">
        <f>IF(F11="","",IF(J11&gt;=F11,IF(J11&gt;F11,"초과 입금","완납"),IF(AND(H11&lt;&gt;"",$H$4&gt;H11),IF(J11&gt;0,"부분·연체","연체"),IF(J11&gt;0,"부분 입금","대기"))))</f>
        <v/>
      </c>
      <c r="N11" s="17" t="n"/>
      <c r="O11" s="19" t="n"/>
      <c r="X11">
        <f>IF(OR(M11="연체",M11="부분·연체"),D11,"")</f>
        <v/>
      </c>
    </row>
    <row r="12" ht="20" customHeight="1">
      <c r="A12" s="17" t="n">
        <v>2</v>
      </c>
      <c r="B12" s="17" t="n"/>
      <c r="C12" s="18" t="n"/>
      <c r="D12" s="19" t="n"/>
      <c r="E12" s="19" t="n"/>
      <c r="F12" s="20" t="n"/>
      <c r="G12" s="21" t="n"/>
      <c r="H12" s="22">
        <f>IF(OR(C12="",G12=""),"",C12+G12)</f>
        <v/>
      </c>
      <c r="I12" s="18" t="n"/>
      <c r="J12" s="20" t="n"/>
      <c r="K12" s="23">
        <f>IF(F12="","",F12-J12)</f>
        <v/>
      </c>
      <c r="L12" s="24">
        <f>IF(OR(F12="",H12=""),"",IF(K12&lt;=0,"",IF($H$4&gt;H12,$H$4-H12,"")))</f>
        <v/>
      </c>
      <c r="M12" s="25">
        <f>IF(F12="","",IF(J12&gt;=F12,IF(J12&gt;F12,"초과 입금","완납"),IF(AND(H12&lt;&gt;"",$H$4&gt;H12),IF(J12&gt;0,"부분·연체","연체"),IF(J12&gt;0,"부분 입금","대기"))))</f>
        <v/>
      </c>
      <c r="N12" s="17" t="n"/>
      <c r="O12" s="19" t="n"/>
      <c r="X12">
        <f>IF(OR(M12="연체",M12="부분·연체"),D12,"")</f>
        <v/>
      </c>
    </row>
    <row r="13" ht="20" customHeight="1">
      <c r="A13" s="17" t="n">
        <v>3</v>
      </c>
      <c r="B13" s="17" t="n"/>
      <c r="C13" s="18" t="n"/>
      <c r="D13" s="19" t="n"/>
      <c r="E13" s="19" t="n"/>
      <c r="F13" s="20" t="n"/>
      <c r="G13" s="21" t="n"/>
      <c r="H13" s="22">
        <f>IF(OR(C13="",G13=""),"",C13+G13)</f>
        <v/>
      </c>
      <c r="I13" s="18" t="n"/>
      <c r="J13" s="20" t="n"/>
      <c r="K13" s="23">
        <f>IF(F13="","",F13-J13)</f>
        <v/>
      </c>
      <c r="L13" s="24">
        <f>IF(OR(F13="",H13=""),"",IF(K13&lt;=0,"",IF($H$4&gt;H13,$H$4-H13,"")))</f>
        <v/>
      </c>
      <c r="M13" s="25">
        <f>IF(F13="","",IF(J13&gt;=F13,IF(J13&gt;F13,"초과 입금","완납"),IF(AND(H13&lt;&gt;"",$H$4&gt;H13),IF(J13&gt;0,"부분·연체","연체"),IF(J13&gt;0,"부분 입금","대기"))))</f>
        <v/>
      </c>
      <c r="N13" s="17" t="n"/>
      <c r="O13" s="19" t="n"/>
      <c r="X13">
        <f>IF(OR(M13="연체",M13="부분·연체"),D13,"")</f>
        <v/>
      </c>
    </row>
    <row r="14" ht="20" customHeight="1">
      <c r="A14" s="17" t="n">
        <v>4</v>
      </c>
      <c r="B14" s="17" t="n"/>
      <c r="C14" s="18" t="n"/>
      <c r="D14" s="19" t="n"/>
      <c r="E14" s="19" t="n"/>
      <c r="F14" s="20" t="n"/>
      <c r="G14" s="21" t="n"/>
      <c r="H14" s="22">
        <f>IF(OR(C14="",G14=""),"",C14+G14)</f>
        <v/>
      </c>
      <c r="I14" s="18" t="n"/>
      <c r="J14" s="20" t="n"/>
      <c r="K14" s="23">
        <f>IF(F14="","",F14-J14)</f>
        <v/>
      </c>
      <c r="L14" s="24">
        <f>IF(OR(F14="",H14=""),"",IF(K14&lt;=0,"",IF($H$4&gt;H14,$H$4-H14,"")))</f>
        <v/>
      </c>
      <c r="M14" s="25">
        <f>IF(F14="","",IF(J14&gt;=F14,IF(J14&gt;F14,"초과 입금","완납"),IF(AND(H14&lt;&gt;"",$H$4&gt;H14),IF(J14&gt;0,"부분·연체","연체"),IF(J14&gt;0,"부분 입금","대기"))))</f>
        <v/>
      </c>
      <c r="N14" s="17" t="n"/>
      <c r="O14" s="19" t="n"/>
      <c r="X14">
        <f>IF(OR(M14="연체",M14="부분·연체"),D14,"")</f>
        <v/>
      </c>
    </row>
    <row r="15" ht="20" customHeight="1">
      <c r="A15" s="17" t="n">
        <v>5</v>
      </c>
      <c r="B15" s="17" t="n"/>
      <c r="C15" s="18" t="n"/>
      <c r="D15" s="19" t="n"/>
      <c r="E15" s="19" t="n"/>
      <c r="F15" s="20" t="n"/>
      <c r="G15" s="21" t="n"/>
      <c r="H15" s="22">
        <f>IF(OR(C15="",G15=""),"",C15+G15)</f>
        <v/>
      </c>
      <c r="I15" s="18" t="n"/>
      <c r="J15" s="20" t="n"/>
      <c r="K15" s="23">
        <f>IF(F15="","",F15-J15)</f>
        <v/>
      </c>
      <c r="L15" s="24">
        <f>IF(OR(F15="",H15=""),"",IF(K15&lt;=0,"",IF($H$4&gt;H15,$H$4-H15,"")))</f>
        <v/>
      </c>
      <c r="M15" s="25">
        <f>IF(F15="","",IF(J15&gt;=F15,IF(J15&gt;F15,"초과 입금","완납"),IF(AND(H15&lt;&gt;"",$H$4&gt;H15),IF(J15&gt;0,"부분·연체","연체"),IF(J15&gt;0,"부분 입금","대기"))))</f>
        <v/>
      </c>
      <c r="N15" s="17" t="n"/>
      <c r="O15" s="19" t="n"/>
      <c r="X15">
        <f>IF(OR(M15="연체",M15="부분·연체"),D15,"")</f>
        <v/>
      </c>
    </row>
    <row r="16" ht="20" customHeight="1">
      <c r="A16" s="17" t="n">
        <v>6</v>
      </c>
      <c r="B16" s="17" t="n"/>
      <c r="C16" s="18" t="n"/>
      <c r="D16" s="19" t="n"/>
      <c r="E16" s="19" t="n"/>
      <c r="F16" s="20" t="n"/>
      <c r="G16" s="21" t="n"/>
      <c r="H16" s="22">
        <f>IF(OR(C16="",G16=""),"",C16+G16)</f>
        <v/>
      </c>
      <c r="I16" s="18" t="n"/>
      <c r="J16" s="20" t="n"/>
      <c r="K16" s="23">
        <f>IF(F16="","",F16-J16)</f>
        <v/>
      </c>
      <c r="L16" s="24">
        <f>IF(OR(F16="",H16=""),"",IF(K16&lt;=0,"",IF($H$4&gt;H16,$H$4-H16,"")))</f>
        <v/>
      </c>
      <c r="M16" s="25">
        <f>IF(F16="","",IF(J16&gt;=F16,IF(J16&gt;F16,"초과 입금","완납"),IF(AND(H16&lt;&gt;"",$H$4&gt;H16),IF(J16&gt;0,"부분·연체","연체"),IF(J16&gt;0,"부분 입금","대기"))))</f>
        <v/>
      </c>
      <c r="N16" s="17" t="n"/>
      <c r="O16" s="19" t="n"/>
      <c r="X16">
        <f>IF(OR(M16="연체",M16="부분·연체"),D16,"")</f>
        <v/>
      </c>
    </row>
    <row r="17" ht="20" customHeight="1">
      <c r="A17" s="17" t="n">
        <v>7</v>
      </c>
      <c r="B17" s="17" t="n"/>
      <c r="C17" s="18" t="n"/>
      <c r="D17" s="19" t="n"/>
      <c r="E17" s="19" t="n"/>
      <c r="F17" s="20" t="n"/>
      <c r="G17" s="21" t="n"/>
      <c r="H17" s="22">
        <f>IF(OR(C17="",G17=""),"",C17+G17)</f>
        <v/>
      </c>
      <c r="I17" s="18" t="n"/>
      <c r="J17" s="20" t="n"/>
      <c r="K17" s="23">
        <f>IF(F17="","",F17-J17)</f>
        <v/>
      </c>
      <c r="L17" s="24">
        <f>IF(OR(F17="",H17=""),"",IF(K17&lt;=0,"",IF($H$4&gt;H17,$H$4-H17,"")))</f>
        <v/>
      </c>
      <c r="M17" s="25">
        <f>IF(F17="","",IF(J17&gt;=F17,IF(J17&gt;F17,"초과 입금","완납"),IF(AND(H17&lt;&gt;"",$H$4&gt;H17),IF(J17&gt;0,"부분·연체","연체"),IF(J17&gt;0,"부분 입금","대기"))))</f>
        <v/>
      </c>
      <c r="N17" s="17" t="n"/>
      <c r="O17" s="19" t="n"/>
      <c r="X17">
        <f>IF(OR(M17="연체",M17="부분·연체"),D17,"")</f>
        <v/>
      </c>
    </row>
    <row r="18" ht="20" customHeight="1">
      <c r="A18" s="17" t="n">
        <v>8</v>
      </c>
      <c r="B18" s="17" t="n"/>
      <c r="C18" s="18" t="n"/>
      <c r="D18" s="19" t="n"/>
      <c r="E18" s="19" t="n"/>
      <c r="F18" s="20" t="n"/>
      <c r="G18" s="21" t="n"/>
      <c r="H18" s="22">
        <f>IF(OR(C18="",G18=""),"",C18+G18)</f>
        <v/>
      </c>
      <c r="I18" s="18" t="n"/>
      <c r="J18" s="20" t="n"/>
      <c r="K18" s="23">
        <f>IF(F18="","",F18-J18)</f>
        <v/>
      </c>
      <c r="L18" s="24">
        <f>IF(OR(F18="",H18=""),"",IF(K18&lt;=0,"",IF($H$4&gt;H18,$H$4-H18,"")))</f>
        <v/>
      </c>
      <c r="M18" s="25">
        <f>IF(F18="","",IF(J18&gt;=F18,IF(J18&gt;F18,"초과 입금","완납"),IF(AND(H18&lt;&gt;"",$H$4&gt;H18),IF(J18&gt;0,"부분·연체","연체"),IF(J18&gt;0,"부분 입금","대기"))))</f>
        <v/>
      </c>
      <c r="N18" s="17" t="n"/>
      <c r="O18" s="19" t="n"/>
      <c r="X18">
        <f>IF(OR(M18="연체",M18="부분·연체"),D18,"")</f>
        <v/>
      </c>
    </row>
    <row r="19" ht="20" customHeight="1">
      <c r="A19" s="17" t="n">
        <v>9</v>
      </c>
      <c r="B19" s="17" t="n"/>
      <c r="C19" s="18" t="n"/>
      <c r="D19" s="19" t="n"/>
      <c r="E19" s="19" t="n"/>
      <c r="F19" s="20" t="n"/>
      <c r="G19" s="21" t="n"/>
      <c r="H19" s="22">
        <f>IF(OR(C19="",G19=""),"",C19+G19)</f>
        <v/>
      </c>
      <c r="I19" s="18" t="n"/>
      <c r="J19" s="20" t="n"/>
      <c r="K19" s="23">
        <f>IF(F19="","",F19-J19)</f>
        <v/>
      </c>
      <c r="L19" s="24">
        <f>IF(OR(F19="",H19=""),"",IF(K19&lt;=0,"",IF($H$4&gt;H19,$H$4-H19,"")))</f>
        <v/>
      </c>
      <c r="M19" s="25">
        <f>IF(F19="","",IF(J19&gt;=F19,IF(J19&gt;F19,"초과 입금","완납"),IF(AND(H19&lt;&gt;"",$H$4&gt;H19),IF(J19&gt;0,"부분·연체","연체"),IF(J19&gt;0,"부분 입금","대기"))))</f>
        <v/>
      </c>
      <c r="N19" s="17" t="n"/>
      <c r="O19" s="19" t="n"/>
      <c r="X19">
        <f>IF(OR(M19="연체",M19="부분·연체"),D19,"")</f>
        <v/>
      </c>
    </row>
    <row r="20" ht="20" customHeight="1">
      <c r="A20" s="17" t="n">
        <v>10</v>
      </c>
      <c r="B20" s="17" t="n"/>
      <c r="C20" s="18" t="n"/>
      <c r="D20" s="19" t="n"/>
      <c r="E20" s="19" t="n"/>
      <c r="F20" s="20" t="n"/>
      <c r="G20" s="21" t="n"/>
      <c r="H20" s="22">
        <f>IF(OR(C20="",G20=""),"",C20+G20)</f>
        <v/>
      </c>
      <c r="I20" s="18" t="n"/>
      <c r="J20" s="20" t="n"/>
      <c r="K20" s="23">
        <f>IF(F20="","",F20-J20)</f>
        <v/>
      </c>
      <c r="L20" s="24">
        <f>IF(OR(F20="",H20=""),"",IF(K20&lt;=0,"",IF($H$4&gt;H20,$H$4-H20,"")))</f>
        <v/>
      </c>
      <c r="M20" s="25">
        <f>IF(F20="","",IF(J20&gt;=F20,IF(J20&gt;F20,"초과 입금","완납"),IF(AND(H20&lt;&gt;"",$H$4&gt;H20),IF(J20&gt;0,"부분·연체","연체"),IF(J20&gt;0,"부분 입금","대기"))))</f>
        <v/>
      </c>
      <c r="N20" s="17" t="n"/>
      <c r="O20" s="19" t="n"/>
      <c r="X20">
        <f>IF(OR(M20="연체",M20="부분·연체"),D20,"")</f>
        <v/>
      </c>
    </row>
    <row r="21" ht="20" customHeight="1">
      <c r="A21" s="17" t="n">
        <v>11</v>
      </c>
      <c r="B21" s="17" t="n"/>
      <c r="C21" s="18" t="n"/>
      <c r="D21" s="19" t="n"/>
      <c r="E21" s="19" t="n"/>
      <c r="F21" s="20" t="n"/>
      <c r="G21" s="21" t="n"/>
      <c r="H21" s="22">
        <f>IF(OR(C21="",G21=""),"",C21+G21)</f>
        <v/>
      </c>
      <c r="I21" s="18" t="n"/>
      <c r="J21" s="20" t="n"/>
      <c r="K21" s="23">
        <f>IF(F21="","",F21-J21)</f>
        <v/>
      </c>
      <c r="L21" s="24">
        <f>IF(OR(F21="",H21=""),"",IF(K21&lt;=0,"",IF($H$4&gt;H21,$H$4-H21,"")))</f>
        <v/>
      </c>
      <c r="M21" s="25">
        <f>IF(F21="","",IF(J21&gt;=F21,IF(J21&gt;F21,"초과 입금","완납"),IF(AND(H21&lt;&gt;"",$H$4&gt;H21),IF(J21&gt;0,"부분·연체","연체"),IF(J21&gt;0,"부분 입금","대기"))))</f>
        <v/>
      </c>
      <c r="N21" s="17" t="n"/>
      <c r="O21" s="19" t="n"/>
      <c r="X21">
        <f>IF(OR(M21="연체",M21="부분·연체"),D21,"")</f>
        <v/>
      </c>
    </row>
    <row r="22" ht="20" customHeight="1">
      <c r="A22" s="17" t="n">
        <v>12</v>
      </c>
      <c r="B22" s="17" t="n"/>
      <c r="C22" s="18" t="n"/>
      <c r="D22" s="19" t="n"/>
      <c r="E22" s="19" t="n"/>
      <c r="F22" s="20" t="n"/>
      <c r="G22" s="21" t="n"/>
      <c r="H22" s="22">
        <f>IF(OR(C22="",G22=""),"",C22+G22)</f>
        <v/>
      </c>
      <c r="I22" s="18" t="n"/>
      <c r="J22" s="20" t="n"/>
      <c r="K22" s="23">
        <f>IF(F22="","",F22-J22)</f>
        <v/>
      </c>
      <c r="L22" s="24">
        <f>IF(OR(F22="",H22=""),"",IF(K22&lt;=0,"",IF($H$4&gt;H22,$H$4-H22,"")))</f>
        <v/>
      </c>
      <c r="M22" s="25">
        <f>IF(F22="","",IF(J22&gt;=F22,IF(J22&gt;F22,"초과 입금","완납"),IF(AND(H22&lt;&gt;"",$H$4&gt;H22),IF(J22&gt;0,"부분·연체","연체"),IF(J22&gt;0,"부분 입금","대기"))))</f>
        <v/>
      </c>
      <c r="N22" s="17" t="n"/>
      <c r="O22" s="19" t="n"/>
      <c r="X22">
        <f>IF(OR(M22="연체",M22="부분·연체"),D22,"")</f>
        <v/>
      </c>
    </row>
    <row r="23" ht="20" customHeight="1">
      <c r="A23" s="17" t="n">
        <v>13</v>
      </c>
      <c r="B23" s="17" t="n"/>
      <c r="C23" s="18" t="n"/>
      <c r="D23" s="19" t="n"/>
      <c r="E23" s="19" t="n"/>
      <c r="F23" s="20" t="n"/>
      <c r="G23" s="21" t="n"/>
      <c r="H23" s="22">
        <f>IF(OR(C23="",G23=""),"",C23+G23)</f>
        <v/>
      </c>
      <c r="I23" s="18" t="n"/>
      <c r="J23" s="20" t="n"/>
      <c r="K23" s="23">
        <f>IF(F23="","",F23-J23)</f>
        <v/>
      </c>
      <c r="L23" s="24">
        <f>IF(OR(F23="",H23=""),"",IF(K23&lt;=0,"",IF($H$4&gt;H23,$H$4-H23,"")))</f>
        <v/>
      </c>
      <c r="M23" s="25">
        <f>IF(F23="","",IF(J23&gt;=F23,IF(J23&gt;F23,"초과 입금","완납"),IF(AND(H23&lt;&gt;"",$H$4&gt;H23),IF(J23&gt;0,"부분·연체","연체"),IF(J23&gt;0,"부분 입금","대기"))))</f>
        <v/>
      </c>
      <c r="N23" s="17" t="n"/>
      <c r="O23" s="19" t="n"/>
      <c r="X23">
        <f>IF(OR(M23="연체",M23="부분·연체"),D23,"")</f>
        <v/>
      </c>
    </row>
    <row r="24" ht="20" customHeight="1">
      <c r="A24" s="17" t="n">
        <v>14</v>
      </c>
      <c r="B24" s="17" t="n"/>
      <c r="C24" s="18" t="n"/>
      <c r="D24" s="19" t="n"/>
      <c r="E24" s="19" t="n"/>
      <c r="F24" s="20" t="n"/>
      <c r="G24" s="21" t="n"/>
      <c r="H24" s="22">
        <f>IF(OR(C24="",G24=""),"",C24+G24)</f>
        <v/>
      </c>
      <c r="I24" s="18" t="n"/>
      <c r="J24" s="20" t="n"/>
      <c r="K24" s="23">
        <f>IF(F24="","",F24-J24)</f>
        <v/>
      </c>
      <c r="L24" s="24">
        <f>IF(OR(F24="",H24=""),"",IF(K24&lt;=0,"",IF($H$4&gt;H24,$H$4-H24,"")))</f>
        <v/>
      </c>
      <c r="M24" s="25">
        <f>IF(F24="","",IF(J24&gt;=F24,IF(J24&gt;F24,"초과 입금","완납"),IF(AND(H24&lt;&gt;"",$H$4&gt;H24),IF(J24&gt;0,"부분·연체","연체"),IF(J24&gt;0,"부분 입금","대기"))))</f>
        <v/>
      </c>
      <c r="N24" s="17" t="n"/>
      <c r="O24" s="19" t="n"/>
      <c r="X24">
        <f>IF(OR(M24="연체",M24="부분·연체"),D24,"")</f>
        <v/>
      </c>
    </row>
    <row r="25" ht="20" customHeight="1">
      <c r="A25" s="17" t="n">
        <v>15</v>
      </c>
      <c r="B25" s="17" t="n"/>
      <c r="C25" s="18" t="n"/>
      <c r="D25" s="19" t="n"/>
      <c r="E25" s="19" t="n"/>
      <c r="F25" s="20" t="n"/>
      <c r="G25" s="21" t="n"/>
      <c r="H25" s="22">
        <f>IF(OR(C25="",G25=""),"",C25+G25)</f>
        <v/>
      </c>
      <c r="I25" s="18" t="n"/>
      <c r="J25" s="20" t="n"/>
      <c r="K25" s="23">
        <f>IF(F25="","",F25-J25)</f>
        <v/>
      </c>
      <c r="L25" s="24">
        <f>IF(OR(F25="",H25=""),"",IF(K25&lt;=0,"",IF($H$4&gt;H25,$H$4-H25,"")))</f>
        <v/>
      </c>
      <c r="M25" s="25">
        <f>IF(F25="","",IF(J25&gt;=F25,IF(J25&gt;F25,"초과 입금","완납"),IF(AND(H25&lt;&gt;"",$H$4&gt;H25),IF(J25&gt;0,"부분·연체","연체"),IF(J25&gt;0,"부분 입금","대기"))))</f>
        <v/>
      </c>
      <c r="N25" s="17" t="n"/>
      <c r="O25" s="19" t="n"/>
      <c r="X25">
        <f>IF(OR(M25="연체",M25="부분·연체"),D25,"")</f>
        <v/>
      </c>
    </row>
    <row r="26" ht="20" customHeight="1">
      <c r="A26" s="17" t="n">
        <v>16</v>
      </c>
      <c r="B26" s="17" t="n"/>
      <c r="C26" s="18" t="n"/>
      <c r="D26" s="19" t="n"/>
      <c r="E26" s="19" t="n"/>
      <c r="F26" s="20" t="n"/>
      <c r="G26" s="21" t="n"/>
      <c r="H26" s="22">
        <f>IF(OR(C26="",G26=""),"",C26+G26)</f>
        <v/>
      </c>
      <c r="I26" s="18" t="n"/>
      <c r="J26" s="20" t="n"/>
      <c r="K26" s="23">
        <f>IF(F26="","",F26-J26)</f>
        <v/>
      </c>
      <c r="L26" s="24">
        <f>IF(OR(F26="",H26=""),"",IF(K26&lt;=0,"",IF($H$4&gt;H26,$H$4-H26,"")))</f>
        <v/>
      </c>
      <c r="M26" s="25">
        <f>IF(F26="","",IF(J26&gt;=F26,IF(J26&gt;F26,"초과 입금","완납"),IF(AND(H26&lt;&gt;"",$H$4&gt;H26),IF(J26&gt;0,"부분·연체","연체"),IF(J26&gt;0,"부분 입금","대기"))))</f>
        <v/>
      </c>
      <c r="N26" s="17" t="n"/>
      <c r="O26" s="19" t="n"/>
      <c r="X26">
        <f>IF(OR(M26="연체",M26="부분·연체"),D26,"")</f>
        <v/>
      </c>
    </row>
    <row r="27" ht="20" customHeight="1">
      <c r="A27" s="17" t="n">
        <v>17</v>
      </c>
      <c r="B27" s="17" t="n"/>
      <c r="C27" s="18" t="n"/>
      <c r="D27" s="19" t="n"/>
      <c r="E27" s="19" t="n"/>
      <c r="F27" s="20" t="n"/>
      <c r="G27" s="21" t="n"/>
      <c r="H27" s="22">
        <f>IF(OR(C27="",G27=""),"",C27+G27)</f>
        <v/>
      </c>
      <c r="I27" s="18" t="n"/>
      <c r="J27" s="20" t="n"/>
      <c r="K27" s="23">
        <f>IF(F27="","",F27-J27)</f>
        <v/>
      </c>
      <c r="L27" s="24">
        <f>IF(OR(F27="",H27=""),"",IF(K27&lt;=0,"",IF($H$4&gt;H27,$H$4-H27,"")))</f>
        <v/>
      </c>
      <c r="M27" s="25">
        <f>IF(F27="","",IF(J27&gt;=F27,IF(J27&gt;F27,"초과 입금","완납"),IF(AND(H27&lt;&gt;"",$H$4&gt;H27),IF(J27&gt;0,"부분·연체","연체"),IF(J27&gt;0,"부분 입금","대기"))))</f>
        <v/>
      </c>
      <c r="N27" s="17" t="n"/>
      <c r="O27" s="19" t="n"/>
      <c r="X27">
        <f>IF(OR(M27="연체",M27="부분·연체"),D27,"")</f>
        <v/>
      </c>
    </row>
    <row r="28" ht="20" customHeight="1">
      <c r="A28" s="17" t="n">
        <v>18</v>
      </c>
      <c r="B28" s="17" t="n"/>
      <c r="C28" s="18" t="n"/>
      <c r="D28" s="19" t="n"/>
      <c r="E28" s="19" t="n"/>
      <c r="F28" s="20" t="n"/>
      <c r="G28" s="21" t="n"/>
      <c r="H28" s="22">
        <f>IF(OR(C28="",G28=""),"",C28+G28)</f>
        <v/>
      </c>
      <c r="I28" s="18" t="n"/>
      <c r="J28" s="20" t="n"/>
      <c r="K28" s="23">
        <f>IF(F28="","",F28-J28)</f>
        <v/>
      </c>
      <c r="L28" s="24">
        <f>IF(OR(F28="",H28=""),"",IF(K28&lt;=0,"",IF($H$4&gt;H28,$H$4-H28,"")))</f>
        <v/>
      </c>
      <c r="M28" s="25">
        <f>IF(F28="","",IF(J28&gt;=F28,IF(J28&gt;F28,"초과 입금","완납"),IF(AND(H28&lt;&gt;"",$H$4&gt;H28),IF(J28&gt;0,"부분·연체","연체"),IF(J28&gt;0,"부분 입금","대기"))))</f>
        <v/>
      </c>
      <c r="N28" s="17" t="n"/>
      <c r="O28" s="19" t="n"/>
      <c r="X28">
        <f>IF(OR(M28="연체",M28="부분·연체"),D28,"")</f>
        <v/>
      </c>
    </row>
    <row r="29" ht="22" customHeight="1">
      <c r="A29" s="4" t="inlineStr">
        <is>
          <t>합   계</t>
        </is>
      </c>
      <c r="B29" s="5" t="n"/>
      <c r="C29" s="5" t="n"/>
      <c r="D29" s="5" t="n"/>
      <c r="E29" s="5" t="n"/>
      <c r="F29" s="26">
        <f>SUM(F11:F28)</f>
        <v/>
      </c>
      <c r="G29" s="27" t="n"/>
      <c r="H29" s="27" t="n"/>
      <c r="I29" s="27" t="n"/>
      <c r="J29" s="26">
        <f>SUM(J11:J28)</f>
        <v/>
      </c>
      <c r="K29" s="26">
        <f>SUMIF(K11:K28,"&gt;0")</f>
        <v/>
      </c>
      <c r="L29" s="27" t="n"/>
      <c r="M29" s="27" t="n"/>
      <c r="N29" s="27" t="n"/>
      <c r="O29" s="27" t="n"/>
    </row>
    <row r="31" ht="22" customHeight="1">
      <c r="A31" s="15" t="inlineStr">
        <is>
          <t>② 거래처별 미수금 확인   ·   거래처 이름을 위 목록과 똑같이 적으면 자동 합계</t>
        </is>
      </c>
    </row>
    <row r="32" ht="30" customHeight="1">
      <c r="A32" s="28" t="inlineStr">
        <is>
          <t>거래처</t>
        </is>
      </c>
      <c r="B32" s="29" t="n"/>
      <c r="C32" s="29" t="n"/>
      <c r="D32" s="28" t="inlineStr">
        <is>
          <t>청구 건수</t>
        </is>
      </c>
      <c r="E32" s="29" t="n"/>
      <c r="F32" s="28" t="inlineStr">
        <is>
          <t>청구 합계</t>
        </is>
      </c>
      <c r="G32" s="29" t="n"/>
      <c r="H32" s="28" t="inlineStr">
        <is>
          <t>입금 합계</t>
        </is>
      </c>
      <c r="I32" s="29" t="n"/>
      <c r="J32" s="28" t="inlineStr">
        <is>
          <t>미수금</t>
        </is>
      </c>
      <c r="K32" s="29" t="n"/>
      <c r="L32" s="28" t="inlineStr">
        <is>
          <t>연체 건수</t>
        </is>
      </c>
      <c r="M32" s="29" t="n"/>
      <c r="N32" s="28" t="inlineStr">
        <is>
          <t>연락 기록 · 메모</t>
        </is>
      </c>
      <c r="O32" s="29" t="n"/>
    </row>
    <row r="33" ht="20" customHeight="1">
      <c r="A33" s="30" t="n"/>
      <c r="B33" s="7" t="n"/>
      <c r="C33" s="7" t="n"/>
      <c r="D33" s="31">
        <f>IF(A33="","",COUNTIF($D$11:$D$28,A33))</f>
        <v/>
      </c>
      <c r="E33" s="9" t="n"/>
      <c r="F33" s="32">
        <f>IF(A33="","",SUMIF($D$11:$D$28,A33,$F$11:$F$28))</f>
        <v/>
      </c>
      <c r="G33" s="9" t="n"/>
      <c r="H33" s="32">
        <f>IF(A33="","",SUMIF($D$11:$D$28,A33,$J$11:$J$28))</f>
        <v/>
      </c>
      <c r="I33" s="9" t="n"/>
      <c r="J33" s="32">
        <f>IF(A33="","",F33-H33)</f>
        <v/>
      </c>
      <c r="K33" s="9" t="n"/>
      <c r="L33" s="31">
        <f>IF(A33="","",COUNTIF($X$11:$X$28,A33))</f>
        <v/>
      </c>
      <c r="M33" s="9" t="n"/>
      <c r="N33" s="30" t="n"/>
      <c r="O33" s="7" t="n"/>
    </row>
    <row r="34" ht="20" customHeight="1">
      <c r="A34" s="30" t="n"/>
      <c r="B34" s="7" t="n"/>
      <c r="C34" s="7" t="n"/>
      <c r="D34" s="31">
        <f>IF(A34="","",COUNTIF($D$11:$D$28,A34))</f>
        <v/>
      </c>
      <c r="E34" s="9" t="n"/>
      <c r="F34" s="32">
        <f>IF(A34="","",SUMIF($D$11:$D$28,A34,$F$11:$F$28))</f>
        <v/>
      </c>
      <c r="G34" s="9" t="n"/>
      <c r="H34" s="32">
        <f>IF(A34="","",SUMIF($D$11:$D$28,A34,$J$11:$J$28))</f>
        <v/>
      </c>
      <c r="I34" s="9" t="n"/>
      <c r="J34" s="32">
        <f>IF(A34="","",F34-H34)</f>
        <v/>
      </c>
      <c r="K34" s="9" t="n"/>
      <c r="L34" s="31">
        <f>IF(A34="","",COUNTIF($X$11:$X$28,A34))</f>
        <v/>
      </c>
      <c r="M34" s="9" t="n"/>
      <c r="N34" s="30" t="n"/>
      <c r="O34" s="7" t="n"/>
    </row>
    <row r="35" ht="20" customHeight="1">
      <c r="A35" s="30" t="n"/>
      <c r="B35" s="7" t="n"/>
      <c r="C35" s="7" t="n"/>
      <c r="D35" s="31">
        <f>IF(A35="","",COUNTIF($D$11:$D$28,A35))</f>
        <v/>
      </c>
      <c r="E35" s="9" t="n"/>
      <c r="F35" s="32">
        <f>IF(A35="","",SUMIF($D$11:$D$28,A35,$F$11:$F$28))</f>
        <v/>
      </c>
      <c r="G35" s="9" t="n"/>
      <c r="H35" s="32">
        <f>IF(A35="","",SUMIF($D$11:$D$28,A35,$J$11:$J$28))</f>
        <v/>
      </c>
      <c r="I35" s="9" t="n"/>
      <c r="J35" s="32">
        <f>IF(A35="","",F35-H35)</f>
        <v/>
      </c>
      <c r="K35" s="9" t="n"/>
      <c r="L35" s="31">
        <f>IF(A35="","",COUNTIF($X$11:$X$28,A35))</f>
        <v/>
      </c>
      <c r="M35" s="9" t="n"/>
      <c r="N35" s="30" t="n"/>
      <c r="O35" s="7" t="n"/>
    </row>
    <row r="36" ht="20" customHeight="1">
      <c r="A36" s="30" t="n"/>
      <c r="B36" s="7" t="n"/>
      <c r="C36" s="7" t="n"/>
      <c r="D36" s="31">
        <f>IF(A36="","",COUNTIF($D$11:$D$28,A36))</f>
        <v/>
      </c>
      <c r="E36" s="9" t="n"/>
      <c r="F36" s="32">
        <f>IF(A36="","",SUMIF($D$11:$D$28,A36,$F$11:$F$28))</f>
        <v/>
      </c>
      <c r="G36" s="9" t="n"/>
      <c r="H36" s="32">
        <f>IF(A36="","",SUMIF($D$11:$D$28,A36,$J$11:$J$28))</f>
        <v/>
      </c>
      <c r="I36" s="9" t="n"/>
      <c r="J36" s="32">
        <f>IF(A36="","",F36-H36)</f>
        <v/>
      </c>
      <c r="K36" s="9" t="n"/>
      <c r="L36" s="31">
        <f>IF(A36="","",COUNTIF($X$11:$X$28,A36))</f>
        <v/>
      </c>
      <c r="M36" s="9" t="n"/>
      <c r="N36" s="30" t="n"/>
      <c r="O36" s="7" t="n"/>
    </row>
    <row r="37" ht="20" customHeight="1">
      <c r="A37" s="30" t="n"/>
      <c r="B37" s="7" t="n"/>
      <c r="C37" s="7" t="n"/>
      <c r="D37" s="31">
        <f>IF(A37="","",COUNTIF($D$11:$D$28,A37))</f>
        <v/>
      </c>
      <c r="E37" s="9" t="n"/>
      <c r="F37" s="32">
        <f>IF(A37="","",SUMIF($D$11:$D$28,A37,$F$11:$F$28))</f>
        <v/>
      </c>
      <c r="G37" s="9" t="n"/>
      <c r="H37" s="32">
        <f>IF(A37="","",SUMIF($D$11:$D$28,A37,$J$11:$J$28))</f>
        <v/>
      </c>
      <c r="I37" s="9" t="n"/>
      <c r="J37" s="32">
        <f>IF(A37="","",F37-H37)</f>
        <v/>
      </c>
      <c r="K37" s="9" t="n"/>
      <c r="L37" s="31">
        <f>IF(A37="","",COUNTIF($X$11:$X$28,A37))</f>
        <v/>
      </c>
      <c r="M37" s="9" t="n"/>
      <c r="N37" s="30" t="n"/>
      <c r="O37" s="7" t="n"/>
    </row>
    <row r="39">
      <c r="A39" s="33" t="inlineStr">
        <is>
          <t>쓰는 법</t>
        </is>
      </c>
    </row>
    <row r="40">
      <c r="A40" s="10" t="inlineStr">
        <is>
          <t>1. 청구서를 보낼 때 청구일·거래처·금액·결제 조건을 한 줄 적어요. 입금 기한은 자동 계산돼요.</t>
        </is>
      </c>
    </row>
    <row r="41">
      <c r="A41" s="10" t="inlineStr">
        <is>
          <t>2. 입금되면 입금일과 입금 금액만 채우세요. 상태가 대기 → 부분 입금 / 완납 / 연체로 저절로 바뀝니다.</t>
        </is>
      </c>
    </row>
    <row r="42">
      <c r="A42" s="10" t="inlineStr">
        <is>
          <t>3. 기한이 3일 안으로 다가오면 입금 기한 칸이 노랗게, 기한이 지나면 상태가 빨갛게 표시돼요.</t>
        </is>
      </c>
    </row>
    <row r="43">
      <c r="A43" s="10" t="inlineStr">
        <is>
          <t>4. ② 거래처별 표에 이름을 적으면 거래처마다 미수금이 모여요. 연체 거래처부터 연락하세요.</t>
        </is>
      </c>
    </row>
  </sheetData>
  <mergeCells count="70">
    <mergeCell ref="F4:G4"/>
    <mergeCell ref="H35:I35"/>
    <mergeCell ref="N35:O35"/>
    <mergeCell ref="I6:J6"/>
    <mergeCell ref="N7:O7"/>
    <mergeCell ref="A37:C37"/>
    <mergeCell ref="D34:E34"/>
    <mergeCell ref="L32:M32"/>
    <mergeCell ref="A41:O41"/>
    <mergeCell ref="F34:G34"/>
    <mergeCell ref="N32:O32"/>
    <mergeCell ref="J37:K37"/>
    <mergeCell ref="H4:I4"/>
    <mergeCell ref="L37:M37"/>
    <mergeCell ref="D36:E36"/>
    <mergeCell ref="N37:O37"/>
    <mergeCell ref="D6:E6"/>
    <mergeCell ref="H34:I34"/>
    <mergeCell ref="A33:C33"/>
    <mergeCell ref="J34:K34"/>
    <mergeCell ref="A2:O2"/>
    <mergeCell ref="A32:C32"/>
    <mergeCell ref="I7:J7"/>
    <mergeCell ref="A42:O42"/>
    <mergeCell ref="F33:G33"/>
    <mergeCell ref="A5:O5"/>
    <mergeCell ref="L33:M33"/>
    <mergeCell ref="D32:E32"/>
    <mergeCell ref="N33:O33"/>
    <mergeCell ref="F36:G36"/>
    <mergeCell ref="F32:G32"/>
    <mergeCell ref="H36:I36"/>
    <mergeCell ref="A35:C35"/>
    <mergeCell ref="J36:K36"/>
    <mergeCell ref="K7:M7"/>
    <mergeCell ref="F35:G35"/>
    <mergeCell ref="J35:K35"/>
    <mergeCell ref="J4:K4"/>
    <mergeCell ref="A43:O43"/>
    <mergeCell ref="L35:M35"/>
    <mergeCell ref="L4:M4"/>
    <mergeCell ref="D7:E7"/>
    <mergeCell ref="K6:M6"/>
    <mergeCell ref="H32:I32"/>
    <mergeCell ref="J32:K32"/>
    <mergeCell ref="D37:E37"/>
    <mergeCell ref="H37:I37"/>
    <mergeCell ref="A31:O31"/>
    <mergeCell ref="A34:C34"/>
    <mergeCell ref="A40:O40"/>
    <mergeCell ref="A9:O9"/>
    <mergeCell ref="A4:B4"/>
    <mergeCell ref="F37:G37"/>
    <mergeCell ref="A29:E29"/>
    <mergeCell ref="L34:M34"/>
    <mergeCell ref="F6:H6"/>
    <mergeCell ref="A36:C36"/>
    <mergeCell ref="N34:O34"/>
    <mergeCell ref="D33:E33"/>
    <mergeCell ref="N6:O6"/>
    <mergeCell ref="A6:C6"/>
    <mergeCell ref="H33:I33"/>
    <mergeCell ref="A1:O1"/>
    <mergeCell ref="C4:E4"/>
    <mergeCell ref="J33:K33"/>
    <mergeCell ref="F7:H7"/>
    <mergeCell ref="L36:M36"/>
    <mergeCell ref="A7:C7"/>
    <mergeCell ref="N36:O36"/>
    <mergeCell ref="D35:E35"/>
  </mergeCells>
  <conditionalFormatting sqref="L11:M28">
    <cfRule type="expression" priority="1" dxfId="0">
      <formula>OR($M11="연체",$M11="부분·연체")</formula>
    </cfRule>
  </conditionalFormatting>
  <conditionalFormatting sqref="M11:M28">
    <cfRule type="expression" priority="2" dxfId="1">
      <formula>$M11="완납"</formula>
    </cfRule>
    <cfRule type="expression" priority="3" dxfId="2">
      <formula>$M11="부분 입금"</formula>
    </cfRule>
    <cfRule type="expression" priority="4" dxfId="3">
      <formula>$M11="초과 입금"</formula>
    </cfRule>
  </conditionalFormatting>
  <conditionalFormatting sqref="H11:H28">
    <cfRule type="expression" priority="5" dxfId="4">
      <formula>AND($F11&lt;&gt;"",$M11&lt;&gt;"완납",$M11&lt;&gt;"초과 입금",$H11&gt;=$H$4,$H11-$H$4&lt;=3)</formula>
    </cfRule>
  </conditionalFormatting>
  <conditionalFormatting sqref="J33:M37">
    <cfRule type="expression" priority="6" dxfId="0">
      <formula>AND($A33&lt;&gt;"",$L33&gt;0)</formula>
    </cfRule>
  </conditionalFormatting>
  <dataValidations count="2">
    <dataValidation sqref="G11:G28" showDropDown="0" showInputMessage="1" showErrorMessage="0" allowBlank="1" prompt="청구일로부터 며칠 안에 입금받기로 했나요?" type="list">
      <formula1>"0,7,14,30,45,60"</formula1>
    </dataValidation>
    <dataValidation sqref="N11:N28" showDropDown="0" showInputMessage="0" showErrorMessage="0" allowBlank="1" type="list">
      <formula1>"계좌이체,카드,현금,상계,기타"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4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1" customWidth="1" min="3" max="3"/>
    <col width="13" customWidth="1" min="4" max="4"/>
    <col width="21" customWidth="1" min="5" max="5"/>
    <col width="12" customWidth="1" min="6" max="6"/>
    <col width="8" customWidth="1" min="7" max="7"/>
    <col width="11" customWidth="1" min="8" max="8"/>
    <col width="11" customWidth="1" min="9" max="9"/>
    <col width="12" customWidth="1" min="10" max="10"/>
    <col width="12" customWidth="1" min="11" max="11"/>
    <col width="8" customWidth="1" min="12" max="12"/>
    <col width="10" customWidth="1" min="13" max="13"/>
    <col width="10" customWidth="1" min="14" max="14"/>
    <col width="16" customWidth="1" min="15" max="15"/>
    <col hidden="1" width="13" customWidth="1" min="24" max="24"/>
  </cols>
  <sheetData>
    <row r="1" ht="34" customHeight="1">
      <c r="A1" s="1" t="inlineStr">
        <is>
          <t>청구 · 입금 대조표</t>
        </is>
      </c>
    </row>
    <row r="2">
      <c r="A2" s="2" t="inlineStr">
        <is>
          <t>청구서를 보낼 때 한 줄, 입금되면 입금일·금액만 채우면 차액·연체 일수·상태가 자동으로 바뀝니다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4" customHeight="1">
      <c r="A4" s="4" t="inlineStr">
        <is>
          <t>사업자명</t>
        </is>
      </c>
      <c r="B4" s="5" t="n"/>
      <c r="C4" s="6" t="inlineStr">
        <is>
          <t>작은 디자인 스튜디오</t>
        </is>
      </c>
      <c r="D4" s="7" t="n"/>
      <c r="E4" s="7" t="n"/>
      <c r="F4" s="4" t="inlineStr">
        <is>
          <t>기준일</t>
        </is>
      </c>
      <c r="G4" s="5" t="n"/>
      <c r="H4" s="8">
        <f>TODAY()</f>
        <v/>
      </c>
      <c r="I4" s="9" t="n"/>
      <c r="J4" s="4" t="inlineStr">
        <is>
          <t>정산 담당</t>
        </is>
      </c>
      <c r="K4" s="5" t="n"/>
      <c r="L4" s="6" t="inlineStr">
        <is>
          <t>박정산</t>
        </is>
      </c>
      <c r="M4" s="7" t="n"/>
      <c r="N4" s="4" t="inlineStr">
        <is>
          <t>작성</t>
        </is>
      </c>
      <c r="O4" s="6" t="n"/>
    </row>
    <row r="5">
      <c r="A5" s="10" t="inlineStr">
        <is>
          <t>※ 기준일은 오늘 날짜가 자동으로 들어가요. 특정 날짜 기준으로 보고 싶으면 날짜를 직접 덮어써도 됩니다.</t>
        </is>
      </c>
    </row>
    <row r="6" ht="18" customHeight="1">
      <c r="A6" s="11" t="inlineStr">
        <is>
          <t>총 청구</t>
        </is>
      </c>
      <c r="B6" s="5" t="n"/>
      <c r="C6" s="5" t="n"/>
      <c r="D6" s="11" t="inlineStr">
        <is>
          <t>총 입금</t>
        </is>
      </c>
      <c r="E6" s="5" t="n"/>
      <c r="F6" s="11" t="inlineStr">
        <is>
          <t>미수금 합계</t>
        </is>
      </c>
      <c r="G6" s="5" t="n"/>
      <c r="H6" s="5" t="n"/>
      <c r="I6" s="11" t="inlineStr">
        <is>
          <t>연체 건수</t>
        </is>
      </c>
      <c r="J6" s="5" t="n"/>
      <c r="K6" s="11" t="inlineStr">
        <is>
          <t>연체 금액</t>
        </is>
      </c>
      <c r="L6" s="5" t="n"/>
      <c r="M6" s="5" t="n"/>
      <c r="N6" s="11" t="inlineStr">
        <is>
          <t>회수율</t>
        </is>
      </c>
      <c r="O6" s="5" t="n"/>
    </row>
    <row r="7" ht="30" customHeight="1">
      <c r="A7" s="12">
        <f>IF(COUNT($F$11:$F$28)=0,"",$F$29)</f>
        <v/>
      </c>
      <c r="B7" s="9" t="n"/>
      <c r="C7" s="9" t="n"/>
      <c r="D7" s="12">
        <f>IF(COUNT($F$11:$F$28)=0,"",$J$29)</f>
        <v/>
      </c>
      <c r="E7" s="9" t="n"/>
      <c r="F7" s="12">
        <f>IF(COUNT($F$11:$F$28)=0,"",$K$29)</f>
        <v/>
      </c>
      <c r="G7" s="9" t="n"/>
      <c r="H7" s="9" t="n"/>
      <c r="I7" s="13">
        <f>IF(COUNT($F$11:$F$28)=0,"",COUNTIF($M$11:$M$28,"연체")+COUNTIF($M$11:$M$28,"부분·연체"))</f>
        <v/>
      </c>
      <c r="J7" s="9" t="n"/>
      <c r="K7" s="12">
        <f>IF(COUNT($F$11:$F$28)=0,"",SUMIF($M$11:$M$28,"연체",$K$11:$K$28)+SUMIF($M$11:$M$28,"부분·연체",$K$11:$K$28))</f>
        <v/>
      </c>
      <c r="L7" s="9" t="n"/>
      <c r="M7" s="9" t="n"/>
      <c r="N7" s="14">
        <f>IF(COUNT($F$11:$F$28)=0,"",IFERROR($J$29/$F$29,""))</f>
        <v/>
      </c>
      <c r="O7" s="9" t="n"/>
    </row>
    <row r="9" ht="22" customHeight="1">
      <c r="A9" s="15" t="inlineStr">
        <is>
          <t>① 청구 목록   ·   결제 조건(일)을 고르면 입금 기한이 계산돼요</t>
        </is>
      </c>
    </row>
    <row r="10" ht="30" customHeight="1">
      <c r="A10" s="16" t="inlineStr">
        <is>
          <t>번호</t>
        </is>
      </c>
      <c r="B10" s="16" t="inlineStr">
        <is>
          <t>청구번호</t>
        </is>
      </c>
      <c r="C10" s="16" t="inlineStr">
        <is>
          <t>청구일</t>
        </is>
      </c>
      <c r="D10" s="16" t="inlineStr">
        <is>
          <t>거래처</t>
        </is>
      </c>
      <c r="E10" s="16" t="inlineStr">
        <is>
          <t>청구 내용</t>
        </is>
      </c>
      <c r="F10" s="16" t="inlineStr">
        <is>
          <t>청구 금액</t>
        </is>
      </c>
      <c r="G10" s="16" t="inlineStr">
        <is>
          <t>결제 조건(일)</t>
        </is>
      </c>
      <c r="H10" s="16" t="inlineStr">
        <is>
          <t>입금 기한</t>
        </is>
      </c>
      <c r="I10" s="16" t="inlineStr">
        <is>
          <t>입금일</t>
        </is>
      </c>
      <c r="J10" s="16" t="inlineStr">
        <is>
          <t>입금 금액</t>
        </is>
      </c>
      <c r="K10" s="16" t="inlineStr">
        <is>
          <t>차액(미수)</t>
        </is>
      </c>
      <c r="L10" s="16" t="inlineStr">
        <is>
          <t>연체 일수</t>
        </is>
      </c>
      <c r="M10" s="16" t="inlineStr">
        <is>
          <t>상태</t>
        </is>
      </c>
      <c r="N10" s="16" t="inlineStr">
        <is>
          <t>입금 방법</t>
        </is>
      </c>
      <c r="O10" s="16" t="inlineStr">
        <is>
          <t>메모</t>
        </is>
      </c>
    </row>
    <row r="11" ht="20" customHeight="1">
      <c r="A11" s="17" t="n">
        <v>1</v>
      </c>
      <c r="B11" s="17" t="inlineStr">
        <is>
          <t>INV-2609-01</t>
        </is>
      </c>
      <c r="C11" s="18" t="n">
        <v>46266</v>
      </c>
      <c r="D11" s="19" t="inlineStr">
        <is>
          <t>가나 베이커리</t>
        </is>
      </c>
      <c r="E11" s="19" t="inlineStr">
        <is>
          <t>로고 리뉴얼 잔금</t>
        </is>
      </c>
      <c r="F11" s="20" t="n">
        <v>1650000</v>
      </c>
      <c r="G11" s="21" t="n">
        <v>14</v>
      </c>
      <c r="H11" s="22">
        <f>IF(OR(C11="",G11=""),"",C11+G11)</f>
        <v/>
      </c>
      <c r="I11" s="18" t="n">
        <v>46277</v>
      </c>
      <c r="J11" s="20" t="n">
        <v>1650000</v>
      </c>
      <c r="K11" s="23">
        <f>IF(F11="","",F11-J11)</f>
        <v/>
      </c>
      <c r="L11" s="24">
        <f>IF(OR(F11="",H11=""),"",IF(K11&lt;=0,"",IF($H$4&gt;H11,$H$4-H11,"")))</f>
        <v/>
      </c>
      <c r="M11" s="25">
        <f>IF(F11="","",IF(J11&gt;=F11,IF(J11&gt;F11,"초과 입금","완납"),IF(AND(H11&lt;&gt;"",$H$4&gt;H11),IF(J11&gt;0,"부분·연체","연체"),IF(J11&gt;0,"부분 입금","대기"))))</f>
        <v/>
      </c>
      <c r="N11" s="17" t="inlineStr">
        <is>
          <t>계좌이체</t>
        </is>
      </c>
      <c r="O11" s="19" t="inlineStr"/>
      <c r="X11">
        <f>IF(OR(M11="연체",M11="부분·연체"),D11,"")</f>
        <v/>
      </c>
    </row>
    <row r="12" ht="20" customHeight="1">
      <c r="A12" s="17" t="n">
        <v>2</v>
      </c>
      <c r="B12" s="17" t="inlineStr">
        <is>
          <t>INV-2609-02</t>
        </is>
      </c>
      <c r="C12" s="18" t="n">
        <v>46270</v>
      </c>
      <c r="D12" s="19" t="inlineStr">
        <is>
          <t>다라 학원</t>
        </is>
      </c>
      <c r="E12" s="19" t="inlineStr">
        <is>
          <t>9월 SNS 카드뉴스 8건</t>
        </is>
      </c>
      <c r="F12" s="20" t="n">
        <v>880000</v>
      </c>
      <c r="G12" s="21" t="n">
        <v>30</v>
      </c>
      <c r="H12" s="22">
        <f>IF(OR(C12="",G12=""),"",C12+G12)</f>
        <v/>
      </c>
      <c r="I12" s="18" t="n">
        <v>46297</v>
      </c>
      <c r="J12" s="20" t="n">
        <v>880000</v>
      </c>
      <c r="K12" s="23">
        <f>IF(F12="","",F12-J12)</f>
        <v/>
      </c>
      <c r="L12" s="24">
        <f>IF(OR(F12="",H12=""),"",IF(K12&lt;=0,"",IF($H$4&gt;H12,$H$4-H12,"")))</f>
        <v/>
      </c>
      <c r="M12" s="25">
        <f>IF(F12="","",IF(J12&gt;=F12,IF(J12&gt;F12,"초과 입금","완납"),IF(AND(H12&lt;&gt;"",$H$4&gt;H12),IF(J12&gt;0,"부분·연체","연체"),IF(J12&gt;0,"부분 입금","대기"))))</f>
        <v/>
      </c>
      <c r="N12" s="17" t="inlineStr">
        <is>
          <t>계좌이체</t>
        </is>
      </c>
      <c r="O12" s="19" t="inlineStr"/>
      <c r="X12">
        <f>IF(OR(M12="연체",M12="부분·연체"),D12,"")</f>
        <v/>
      </c>
    </row>
    <row r="13" ht="20" customHeight="1">
      <c r="A13" s="17" t="n">
        <v>3</v>
      </c>
      <c r="B13" s="17" t="inlineStr">
        <is>
          <t>INV-2609-03</t>
        </is>
      </c>
      <c r="C13" s="18" t="n">
        <v>46275</v>
      </c>
      <c r="D13" s="19" t="inlineStr">
        <is>
          <t>마바 공방</t>
        </is>
      </c>
      <c r="E13" s="19" t="inlineStr">
        <is>
          <t>상세페이지 디자인 3종</t>
        </is>
      </c>
      <c r="F13" s="20" t="n">
        <v>1320000</v>
      </c>
      <c r="G13" s="21" t="n">
        <v>14</v>
      </c>
      <c r="H13" s="22">
        <f>IF(OR(C13="",G13=""),"",C13+G13)</f>
        <v/>
      </c>
      <c r="I13" s="18" t="n">
        <v>46295</v>
      </c>
      <c r="J13" s="20" t="n">
        <v>600000</v>
      </c>
      <c r="K13" s="23">
        <f>IF(F13="","",F13-J13)</f>
        <v/>
      </c>
      <c r="L13" s="24">
        <f>IF(OR(F13="",H13=""),"",IF(K13&lt;=0,"",IF($H$4&gt;H13,$H$4-H13,"")))</f>
        <v/>
      </c>
      <c r="M13" s="25">
        <f>IF(F13="","",IF(J13&gt;=F13,IF(J13&gt;F13,"초과 입금","완납"),IF(AND(H13&lt;&gt;"",$H$4&gt;H13),IF(J13&gt;0,"부분·연체","연체"),IF(J13&gt;0,"부분 입금","대기"))))</f>
        <v/>
      </c>
      <c r="N13" s="17" t="inlineStr">
        <is>
          <t>계좌이체</t>
        </is>
      </c>
      <c r="O13" s="19" t="inlineStr">
        <is>
          <t>잔액 10/15 약속</t>
        </is>
      </c>
      <c r="X13">
        <f>IF(OR(M13="연체",M13="부분·연체"),D13,"")</f>
        <v/>
      </c>
    </row>
    <row r="14" ht="20" customHeight="1">
      <c r="A14" s="17" t="n">
        <v>4</v>
      </c>
      <c r="B14" s="17" t="inlineStr">
        <is>
          <t>INV-2609-04</t>
        </is>
      </c>
      <c r="C14" s="18" t="n">
        <v>46280</v>
      </c>
      <c r="D14" s="19" t="inlineStr">
        <is>
          <t>사아 꽃집</t>
        </is>
      </c>
      <c r="E14" s="19" t="inlineStr">
        <is>
          <t>명함·스티커 인쇄 디자인</t>
        </is>
      </c>
      <c r="F14" s="20" t="n">
        <v>330000</v>
      </c>
      <c r="G14" s="21" t="n">
        <v>14</v>
      </c>
      <c r="H14" s="22">
        <f>IF(OR(C14="",G14=""),"",C14+G14)</f>
        <v/>
      </c>
      <c r="I14" s="18" t="n"/>
      <c r="J14" s="20" t="n"/>
      <c r="K14" s="23">
        <f>IF(F14="","",F14-J14)</f>
        <v/>
      </c>
      <c r="L14" s="24">
        <f>IF(OR(F14="",H14=""),"",IF(K14&lt;=0,"",IF($H$4&gt;H14,$H$4-H14,"")))</f>
        <v/>
      </c>
      <c r="M14" s="25">
        <f>IF(F14="","",IF(J14&gt;=F14,IF(J14&gt;F14,"초과 입금","완납"),IF(AND(H14&lt;&gt;"",$H$4&gt;H14),IF(J14&gt;0,"부분·연체","연체"),IF(J14&gt;0,"부분 입금","대기"))))</f>
        <v/>
      </c>
      <c r="N14" s="17" t="inlineStr"/>
      <c r="O14" s="19" t="inlineStr">
        <is>
          <t>9/30 독촉 문자</t>
        </is>
      </c>
      <c r="X14">
        <f>IF(OR(M14="연체",M14="부분·연체"),D14,"")</f>
        <v/>
      </c>
    </row>
    <row r="15" ht="20" customHeight="1">
      <c r="A15" s="17" t="n">
        <v>5</v>
      </c>
      <c r="B15" s="17" t="inlineStr">
        <is>
          <t>INV-2609-05</t>
        </is>
      </c>
      <c r="C15" s="18" t="n">
        <v>46287</v>
      </c>
      <c r="D15" s="19" t="inlineStr">
        <is>
          <t>가나 베이커리</t>
        </is>
      </c>
      <c r="E15" s="19" t="inlineStr">
        <is>
          <t>가을 시즌 포스터</t>
        </is>
      </c>
      <c r="F15" s="20" t="n">
        <v>550000</v>
      </c>
      <c r="G15" s="21" t="n">
        <v>14</v>
      </c>
      <c r="H15" s="22">
        <f>IF(OR(C15="",G15=""),"",C15+G15)</f>
        <v/>
      </c>
      <c r="I15" s="18" t="n"/>
      <c r="J15" s="20" t="n"/>
      <c r="K15" s="23">
        <f>IF(F15="","",F15-J15)</f>
        <v/>
      </c>
      <c r="L15" s="24">
        <f>IF(OR(F15="",H15=""),"",IF(K15&lt;=0,"",IF($H$4&gt;H15,$H$4-H15,"")))</f>
        <v/>
      </c>
      <c r="M15" s="25">
        <f>IF(F15="","",IF(J15&gt;=F15,IF(J15&gt;F15,"초과 입금","완납"),IF(AND(H15&lt;&gt;"",$H$4&gt;H15),IF(J15&gt;0,"부분·연체","연체"),IF(J15&gt;0,"부분 입금","대기"))))</f>
        <v/>
      </c>
      <c r="N15" s="17" t="inlineStr"/>
      <c r="O15" s="19" t="inlineStr"/>
      <c r="X15">
        <f>IF(OR(M15="연체",M15="부분·연체"),D15,"")</f>
        <v/>
      </c>
    </row>
    <row r="16" ht="20" customHeight="1">
      <c r="A16" s="17" t="n">
        <v>6</v>
      </c>
      <c r="B16" s="17" t="inlineStr">
        <is>
          <t>INV-2610-01</t>
        </is>
      </c>
      <c r="C16" s="18" t="n">
        <v>46296</v>
      </c>
      <c r="D16" s="19" t="inlineStr">
        <is>
          <t>다라 학원</t>
        </is>
      </c>
      <c r="E16" s="19" t="inlineStr">
        <is>
          <t>10월 SNS 카드뉴스 8건</t>
        </is>
      </c>
      <c r="F16" s="20" t="n">
        <v>880000</v>
      </c>
      <c r="G16" s="21" t="n">
        <v>30</v>
      </c>
      <c r="H16" s="22">
        <f>IF(OR(C16="",G16=""),"",C16+G16)</f>
        <v/>
      </c>
      <c r="I16" s="18" t="n"/>
      <c r="J16" s="20" t="n"/>
      <c r="K16" s="23">
        <f>IF(F16="","",F16-J16)</f>
        <v/>
      </c>
      <c r="L16" s="24">
        <f>IF(OR(F16="",H16=""),"",IF(K16&lt;=0,"",IF($H$4&gt;H16,$H$4-H16,"")))</f>
        <v/>
      </c>
      <c r="M16" s="25">
        <f>IF(F16="","",IF(J16&gt;=F16,IF(J16&gt;F16,"초과 입금","완납"),IF(AND(H16&lt;&gt;"",$H$4&gt;H16),IF(J16&gt;0,"부분·연체","연체"),IF(J16&gt;0,"부분 입금","대기"))))</f>
        <v/>
      </c>
      <c r="N16" s="17" t="inlineStr"/>
      <c r="O16" s="19" t="inlineStr"/>
      <c r="X16">
        <f>IF(OR(M16="연체",M16="부분·연체"),D16,"")</f>
        <v/>
      </c>
    </row>
    <row r="17" ht="20" customHeight="1">
      <c r="A17" s="17" t="n">
        <v>7</v>
      </c>
      <c r="B17" s="17" t="inlineStr">
        <is>
          <t>INV-2610-02</t>
        </is>
      </c>
      <c r="C17" s="18" t="n">
        <v>46297</v>
      </c>
      <c r="D17" s="19" t="inlineStr">
        <is>
          <t>자차 카페</t>
        </is>
      </c>
      <c r="E17" s="19" t="inlineStr">
        <is>
          <t>메뉴판 리디자인</t>
        </is>
      </c>
      <c r="F17" s="20" t="n">
        <v>770000</v>
      </c>
      <c r="G17" s="21" t="n">
        <v>7</v>
      </c>
      <c r="H17" s="22">
        <f>IF(OR(C17="",G17=""),"",C17+G17)</f>
        <v/>
      </c>
      <c r="I17" s="18" t="n">
        <v>46303</v>
      </c>
      <c r="J17" s="20" t="n">
        <v>770000</v>
      </c>
      <c r="K17" s="23">
        <f>IF(F17="","",F17-J17)</f>
        <v/>
      </c>
      <c r="L17" s="24">
        <f>IF(OR(F17="",H17=""),"",IF(K17&lt;=0,"",IF($H$4&gt;H17,$H$4-H17,"")))</f>
        <v/>
      </c>
      <c r="M17" s="25">
        <f>IF(F17="","",IF(J17&gt;=F17,IF(J17&gt;F17,"초과 입금","완납"),IF(AND(H17&lt;&gt;"",$H$4&gt;H17),IF(J17&gt;0,"부분·연체","연체"),IF(J17&gt;0,"부분 입금","대기"))))</f>
        <v/>
      </c>
      <c r="N17" s="17" t="inlineStr">
        <is>
          <t>카드</t>
        </is>
      </c>
      <c r="O17" s="19" t="inlineStr"/>
      <c r="X17">
        <f>IF(OR(M17="연체",M17="부분·연체"),D17,"")</f>
        <v/>
      </c>
    </row>
    <row r="18" ht="20" customHeight="1">
      <c r="A18" s="17" t="n">
        <v>8</v>
      </c>
      <c r="B18" s="17" t="inlineStr">
        <is>
          <t>INV-2610-03</t>
        </is>
      </c>
      <c r="C18" s="18" t="n">
        <v>46300</v>
      </c>
      <c r="D18" s="19" t="inlineStr">
        <is>
          <t>마바 공방</t>
        </is>
      </c>
      <c r="E18" s="19" t="inlineStr">
        <is>
          <t>브랜드 가이드 1차</t>
        </is>
      </c>
      <c r="F18" s="20" t="n">
        <v>990000</v>
      </c>
      <c r="G18" s="21" t="n">
        <v>7</v>
      </c>
      <c r="H18" s="22">
        <f>IF(OR(C18="",G18=""),"",C18+G18)</f>
        <v/>
      </c>
      <c r="I18" s="18" t="n"/>
      <c r="J18" s="20" t="n"/>
      <c r="K18" s="23">
        <f>IF(F18="","",F18-J18)</f>
        <v/>
      </c>
      <c r="L18" s="24">
        <f>IF(OR(F18="",H18=""),"",IF(K18&lt;=0,"",IF($H$4&gt;H18,$H$4-H18,"")))</f>
        <v/>
      </c>
      <c r="M18" s="25">
        <f>IF(F18="","",IF(J18&gt;=F18,IF(J18&gt;F18,"초과 입금","완납"),IF(AND(H18&lt;&gt;"",$H$4&gt;H18),IF(J18&gt;0,"부분·연체","연체"),IF(J18&gt;0,"부분 입금","대기"))))</f>
        <v/>
      </c>
      <c r="N18" s="17" t="inlineStr"/>
      <c r="O18" s="19" t="inlineStr"/>
      <c r="X18">
        <f>IF(OR(M18="연체",M18="부분·연체"),D18,"")</f>
        <v/>
      </c>
    </row>
    <row r="19" ht="20" customHeight="1">
      <c r="A19" s="17" t="n">
        <v>9</v>
      </c>
      <c r="B19" s="17" t="n"/>
      <c r="C19" s="18" t="n"/>
      <c r="D19" s="19" t="n"/>
      <c r="E19" s="19" t="n"/>
      <c r="F19" s="20" t="n"/>
      <c r="G19" s="21" t="n"/>
      <c r="H19" s="22">
        <f>IF(OR(C19="",G19=""),"",C19+G19)</f>
        <v/>
      </c>
      <c r="I19" s="18" t="n"/>
      <c r="J19" s="20" t="n"/>
      <c r="K19" s="23">
        <f>IF(F19="","",F19-J19)</f>
        <v/>
      </c>
      <c r="L19" s="24">
        <f>IF(OR(F19="",H19=""),"",IF(K19&lt;=0,"",IF($H$4&gt;H19,$H$4-H19,"")))</f>
        <v/>
      </c>
      <c r="M19" s="25">
        <f>IF(F19="","",IF(J19&gt;=F19,IF(J19&gt;F19,"초과 입금","완납"),IF(AND(H19&lt;&gt;"",$H$4&gt;H19),IF(J19&gt;0,"부분·연체","연체"),IF(J19&gt;0,"부분 입금","대기"))))</f>
        <v/>
      </c>
      <c r="N19" s="17" t="n"/>
      <c r="O19" s="19" t="n"/>
      <c r="X19">
        <f>IF(OR(M19="연체",M19="부분·연체"),D19,"")</f>
        <v/>
      </c>
    </row>
    <row r="20" ht="20" customHeight="1">
      <c r="A20" s="17" t="n">
        <v>10</v>
      </c>
      <c r="B20" s="17" t="n"/>
      <c r="C20" s="18" t="n"/>
      <c r="D20" s="19" t="n"/>
      <c r="E20" s="19" t="n"/>
      <c r="F20" s="20" t="n"/>
      <c r="G20" s="21" t="n"/>
      <c r="H20" s="22">
        <f>IF(OR(C20="",G20=""),"",C20+G20)</f>
        <v/>
      </c>
      <c r="I20" s="18" t="n"/>
      <c r="J20" s="20" t="n"/>
      <c r="K20" s="23">
        <f>IF(F20="","",F20-J20)</f>
        <v/>
      </c>
      <c r="L20" s="24">
        <f>IF(OR(F20="",H20=""),"",IF(K20&lt;=0,"",IF($H$4&gt;H20,$H$4-H20,"")))</f>
        <v/>
      </c>
      <c r="M20" s="25">
        <f>IF(F20="","",IF(J20&gt;=F20,IF(J20&gt;F20,"초과 입금","완납"),IF(AND(H20&lt;&gt;"",$H$4&gt;H20),IF(J20&gt;0,"부분·연체","연체"),IF(J20&gt;0,"부분 입금","대기"))))</f>
        <v/>
      </c>
      <c r="N20" s="17" t="n"/>
      <c r="O20" s="19" t="n"/>
      <c r="X20">
        <f>IF(OR(M20="연체",M20="부분·연체"),D20,"")</f>
        <v/>
      </c>
    </row>
    <row r="21" ht="20" customHeight="1">
      <c r="A21" s="17" t="n">
        <v>11</v>
      </c>
      <c r="B21" s="17" t="n"/>
      <c r="C21" s="18" t="n"/>
      <c r="D21" s="19" t="n"/>
      <c r="E21" s="19" t="n"/>
      <c r="F21" s="20" t="n"/>
      <c r="G21" s="21" t="n"/>
      <c r="H21" s="22">
        <f>IF(OR(C21="",G21=""),"",C21+G21)</f>
        <v/>
      </c>
      <c r="I21" s="18" t="n"/>
      <c r="J21" s="20" t="n"/>
      <c r="K21" s="23">
        <f>IF(F21="","",F21-J21)</f>
        <v/>
      </c>
      <c r="L21" s="24">
        <f>IF(OR(F21="",H21=""),"",IF(K21&lt;=0,"",IF($H$4&gt;H21,$H$4-H21,"")))</f>
        <v/>
      </c>
      <c r="M21" s="25">
        <f>IF(F21="","",IF(J21&gt;=F21,IF(J21&gt;F21,"초과 입금","완납"),IF(AND(H21&lt;&gt;"",$H$4&gt;H21),IF(J21&gt;0,"부분·연체","연체"),IF(J21&gt;0,"부분 입금","대기"))))</f>
        <v/>
      </c>
      <c r="N21" s="17" t="n"/>
      <c r="O21" s="19" t="n"/>
      <c r="X21">
        <f>IF(OR(M21="연체",M21="부분·연체"),D21,"")</f>
        <v/>
      </c>
    </row>
    <row r="22" ht="20" customHeight="1">
      <c r="A22" s="17" t="n">
        <v>12</v>
      </c>
      <c r="B22" s="17" t="n"/>
      <c r="C22" s="18" t="n"/>
      <c r="D22" s="19" t="n"/>
      <c r="E22" s="19" t="n"/>
      <c r="F22" s="20" t="n"/>
      <c r="G22" s="21" t="n"/>
      <c r="H22" s="22">
        <f>IF(OR(C22="",G22=""),"",C22+G22)</f>
        <v/>
      </c>
      <c r="I22" s="18" t="n"/>
      <c r="J22" s="20" t="n"/>
      <c r="K22" s="23">
        <f>IF(F22="","",F22-J22)</f>
        <v/>
      </c>
      <c r="L22" s="24">
        <f>IF(OR(F22="",H22=""),"",IF(K22&lt;=0,"",IF($H$4&gt;H22,$H$4-H22,"")))</f>
        <v/>
      </c>
      <c r="M22" s="25">
        <f>IF(F22="","",IF(J22&gt;=F22,IF(J22&gt;F22,"초과 입금","완납"),IF(AND(H22&lt;&gt;"",$H$4&gt;H22),IF(J22&gt;0,"부분·연체","연체"),IF(J22&gt;0,"부분 입금","대기"))))</f>
        <v/>
      </c>
      <c r="N22" s="17" t="n"/>
      <c r="O22" s="19" t="n"/>
      <c r="X22">
        <f>IF(OR(M22="연체",M22="부분·연체"),D22,"")</f>
        <v/>
      </c>
    </row>
    <row r="23" ht="20" customHeight="1">
      <c r="A23" s="17" t="n">
        <v>13</v>
      </c>
      <c r="B23" s="17" t="n"/>
      <c r="C23" s="18" t="n"/>
      <c r="D23" s="19" t="n"/>
      <c r="E23" s="19" t="n"/>
      <c r="F23" s="20" t="n"/>
      <c r="G23" s="21" t="n"/>
      <c r="H23" s="22">
        <f>IF(OR(C23="",G23=""),"",C23+G23)</f>
        <v/>
      </c>
      <c r="I23" s="18" t="n"/>
      <c r="J23" s="20" t="n"/>
      <c r="K23" s="23">
        <f>IF(F23="","",F23-J23)</f>
        <v/>
      </c>
      <c r="L23" s="24">
        <f>IF(OR(F23="",H23=""),"",IF(K23&lt;=0,"",IF($H$4&gt;H23,$H$4-H23,"")))</f>
        <v/>
      </c>
      <c r="M23" s="25">
        <f>IF(F23="","",IF(J23&gt;=F23,IF(J23&gt;F23,"초과 입금","완납"),IF(AND(H23&lt;&gt;"",$H$4&gt;H23),IF(J23&gt;0,"부분·연체","연체"),IF(J23&gt;0,"부분 입금","대기"))))</f>
        <v/>
      </c>
      <c r="N23" s="17" t="n"/>
      <c r="O23" s="19" t="n"/>
      <c r="X23">
        <f>IF(OR(M23="연체",M23="부분·연체"),D23,"")</f>
        <v/>
      </c>
    </row>
    <row r="24" ht="20" customHeight="1">
      <c r="A24" s="17" t="n">
        <v>14</v>
      </c>
      <c r="B24" s="17" t="n"/>
      <c r="C24" s="18" t="n"/>
      <c r="D24" s="19" t="n"/>
      <c r="E24" s="19" t="n"/>
      <c r="F24" s="20" t="n"/>
      <c r="G24" s="21" t="n"/>
      <c r="H24" s="22">
        <f>IF(OR(C24="",G24=""),"",C24+G24)</f>
        <v/>
      </c>
      <c r="I24" s="18" t="n"/>
      <c r="J24" s="20" t="n"/>
      <c r="K24" s="23">
        <f>IF(F24="","",F24-J24)</f>
        <v/>
      </c>
      <c r="L24" s="24">
        <f>IF(OR(F24="",H24=""),"",IF(K24&lt;=0,"",IF($H$4&gt;H24,$H$4-H24,"")))</f>
        <v/>
      </c>
      <c r="M24" s="25">
        <f>IF(F24="","",IF(J24&gt;=F24,IF(J24&gt;F24,"초과 입금","완납"),IF(AND(H24&lt;&gt;"",$H$4&gt;H24),IF(J24&gt;0,"부분·연체","연체"),IF(J24&gt;0,"부분 입금","대기"))))</f>
        <v/>
      </c>
      <c r="N24" s="17" t="n"/>
      <c r="O24" s="19" t="n"/>
      <c r="X24">
        <f>IF(OR(M24="연체",M24="부분·연체"),D24,"")</f>
        <v/>
      </c>
    </row>
    <row r="25" ht="20" customHeight="1">
      <c r="A25" s="17" t="n">
        <v>15</v>
      </c>
      <c r="B25" s="17" t="n"/>
      <c r="C25" s="18" t="n"/>
      <c r="D25" s="19" t="n"/>
      <c r="E25" s="19" t="n"/>
      <c r="F25" s="20" t="n"/>
      <c r="G25" s="21" t="n"/>
      <c r="H25" s="22">
        <f>IF(OR(C25="",G25=""),"",C25+G25)</f>
        <v/>
      </c>
      <c r="I25" s="18" t="n"/>
      <c r="J25" s="20" t="n"/>
      <c r="K25" s="23">
        <f>IF(F25="","",F25-J25)</f>
        <v/>
      </c>
      <c r="L25" s="24">
        <f>IF(OR(F25="",H25=""),"",IF(K25&lt;=0,"",IF($H$4&gt;H25,$H$4-H25,"")))</f>
        <v/>
      </c>
      <c r="M25" s="25">
        <f>IF(F25="","",IF(J25&gt;=F25,IF(J25&gt;F25,"초과 입금","완납"),IF(AND(H25&lt;&gt;"",$H$4&gt;H25),IF(J25&gt;0,"부분·연체","연체"),IF(J25&gt;0,"부분 입금","대기"))))</f>
        <v/>
      </c>
      <c r="N25" s="17" t="n"/>
      <c r="O25" s="19" t="n"/>
      <c r="X25">
        <f>IF(OR(M25="연체",M25="부분·연체"),D25,"")</f>
        <v/>
      </c>
    </row>
    <row r="26" ht="20" customHeight="1">
      <c r="A26" s="17" t="n">
        <v>16</v>
      </c>
      <c r="B26" s="17" t="n"/>
      <c r="C26" s="18" t="n"/>
      <c r="D26" s="19" t="n"/>
      <c r="E26" s="19" t="n"/>
      <c r="F26" s="20" t="n"/>
      <c r="G26" s="21" t="n"/>
      <c r="H26" s="22">
        <f>IF(OR(C26="",G26=""),"",C26+G26)</f>
        <v/>
      </c>
      <c r="I26" s="18" t="n"/>
      <c r="J26" s="20" t="n"/>
      <c r="K26" s="23">
        <f>IF(F26="","",F26-J26)</f>
        <v/>
      </c>
      <c r="L26" s="24">
        <f>IF(OR(F26="",H26=""),"",IF(K26&lt;=0,"",IF($H$4&gt;H26,$H$4-H26,"")))</f>
        <v/>
      </c>
      <c r="M26" s="25">
        <f>IF(F26="","",IF(J26&gt;=F26,IF(J26&gt;F26,"초과 입금","완납"),IF(AND(H26&lt;&gt;"",$H$4&gt;H26),IF(J26&gt;0,"부분·연체","연체"),IF(J26&gt;0,"부분 입금","대기"))))</f>
        <v/>
      </c>
      <c r="N26" s="17" t="n"/>
      <c r="O26" s="19" t="n"/>
      <c r="X26">
        <f>IF(OR(M26="연체",M26="부분·연체"),D26,"")</f>
        <v/>
      </c>
    </row>
    <row r="27" ht="20" customHeight="1">
      <c r="A27" s="17" t="n">
        <v>17</v>
      </c>
      <c r="B27" s="17" t="n"/>
      <c r="C27" s="18" t="n"/>
      <c r="D27" s="19" t="n"/>
      <c r="E27" s="19" t="n"/>
      <c r="F27" s="20" t="n"/>
      <c r="G27" s="21" t="n"/>
      <c r="H27" s="22">
        <f>IF(OR(C27="",G27=""),"",C27+G27)</f>
        <v/>
      </c>
      <c r="I27" s="18" t="n"/>
      <c r="J27" s="20" t="n"/>
      <c r="K27" s="23">
        <f>IF(F27="","",F27-J27)</f>
        <v/>
      </c>
      <c r="L27" s="24">
        <f>IF(OR(F27="",H27=""),"",IF(K27&lt;=0,"",IF($H$4&gt;H27,$H$4-H27,"")))</f>
        <v/>
      </c>
      <c r="M27" s="25">
        <f>IF(F27="","",IF(J27&gt;=F27,IF(J27&gt;F27,"초과 입금","완납"),IF(AND(H27&lt;&gt;"",$H$4&gt;H27),IF(J27&gt;0,"부분·연체","연체"),IF(J27&gt;0,"부분 입금","대기"))))</f>
        <v/>
      </c>
      <c r="N27" s="17" t="n"/>
      <c r="O27" s="19" t="n"/>
      <c r="X27">
        <f>IF(OR(M27="연체",M27="부분·연체"),D27,"")</f>
        <v/>
      </c>
    </row>
    <row r="28" ht="20" customHeight="1">
      <c r="A28" s="17" t="n">
        <v>18</v>
      </c>
      <c r="B28" s="17" t="n"/>
      <c r="C28" s="18" t="n"/>
      <c r="D28" s="19" t="n"/>
      <c r="E28" s="19" t="n"/>
      <c r="F28" s="20" t="n"/>
      <c r="G28" s="21" t="n"/>
      <c r="H28" s="22">
        <f>IF(OR(C28="",G28=""),"",C28+G28)</f>
        <v/>
      </c>
      <c r="I28" s="18" t="n"/>
      <c r="J28" s="20" t="n"/>
      <c r="K28" s="23">
        <f>IF(F28="","",F28-J28)</f>
        <v/>
      </c>
      <c r="L28" s="24">
        <f>IF(OR(F28="",H28=""),"",IF(K28&lt;=0,"",IF($H$4&gt;H28,$H$4-H28,"")))</f>
        <v/>
      </c>
      <c r="M28" s="25">
        <f>IF(F28="","",IF(J28&gt;=F28,IF(J28&gt;F28,"초과 입금","완납"),IF(AND(H28&lt;&gt;"",$H$4&gt;H28),IF(J28&gt;0,"부분·연체","연체"),IF(J28&gt;0,"부분 입금","대기"))))</f>
        <v/>
      </c>
      <c r="N28" s="17" t="n"/>
      <c r="O28" s="19" t="n"/>
      <c r="X28">
        <f>IF(OR(M28="연체",M28="부분·연체"),D28,"")</f>
        <v/>
      </c>
    </row>
    <row r="29" ht="22" customHeight="1">
      <c r="A29" s="4" t="inlineStr">
        <is>
          <t>합   계</t>
        </is>
      </c>
      <c r="B29" s="5" t="n"/>
      <c r="C29" s="5" t="n"/>
      <c r="D29" s="5" t="n"/>
      <c r="E29" s="5" t="n"/>
      <c r="F29" s="26">
        <f>SUM(F11:F28)</f>
        <v/>
      </c>
      <c r="G29" s="27" t="n"/>
      <c r="H29" s="27" t="n"/>
      <c r="I29" s="27" t="n"/>
      <c r="J29" s="26">
        <f>SUM(J11:J28)</f>
        <v/>
      </c>
      <c r="K29" s="26">
        <f>SUMIF(K11:K28,"&gt;0")</f>
        <v/>
      </c>
      <c r="L29" s="27" t="n"/>
      <c r="M29" s="27" t="n"/>
      <c r="N29" s="27" t="n"/>
      <c r="O29" s="27" t="n"/>
    </row>
    <row r="31" ht="22" customHeight="1">
      <c r="A31" s="15" t="inlineStr">
        <is>
          <t>② 거래처별 미수금 확인   ·   거래처 이름을 위 목록과 똑같이 적으면 자동 합계</t>
        </is>
      </c>
    </row>
    <row r="32" ht="30" customHeight="1">
      <c r="A32" s="28" t="inlineStr">
        <is>
          <t>거래처</t>
        </is>
      </c>
      <c r="B32" s="29" t="n"/>
      <c r="C32" s="29" t="n"/>
      <c r="D32" s="28" t="inlineStr">
        <is>
          <t>청구 건수</t>
        </is>
      </c>
      <c r="E32" s="29" t="n"/>
      <c r="F32" s="28" t="inlineStr">
        <is>
          <t>청구 합계</t>
        </is>
      </c>
      <c r="G32" s="29" t="n"/>
      <c r="H32" s="28" t="inlineStr">
        <is>
          <t>입금 합계</t>
        </is>
      </c>
      <c r="I32" s="29" t="n"/>
      <c r="J32" s="28" t="inlineStr">
        <is>
          <t>미수금</t>
        </is>
      </c>
      <c r="K32" s="29" t="n"/>
      <c r="L32" s="28" t="inlineStr">
        <is>
          <t>연체 건수</t>
        </is>
      </c>
      <c r="M32" s="29" t="n"/>
      <c r="N32" s="28" t="inlineStr">
        <is>
          <t>연락 기록 · 메모</t>
        </is>
      </c>
      <c r="O32" s="29" t="n"/>
    </row>
    <row r="33" ht="20" customHeight="1">
      <c r="A33" s="30" t="inlineStr">
        <is>
          <t>가나 베이커리</t>
        </is>
      </c>
      <c r="B33" s="7" t="n"/>
      <c r="C33" s="7" t="n"/>
      <c r="D33" s="31">
        <f>IF(A33="","",COUNTIF($D$11:$D$28,A33))</f>
        <v/>
      </c>
      <c r="E33" s="9" t="n"/>
      <c r="F33" s="32">
        <f>IF(A33="","",SUMIF($D$11:$D$28,A33,$F$11:$F$28))</f>
        <v/>
      </c>
      <c r="G33" s="9" t="n"/>
      <c r="H33" s="32">
        <f>IF(A33="","",SUMIF($D$11:$D$28,A33,$J$11:$J$28))</f>
        <v/>
      </c>
      <c r="I33" s="9" t="n"/>
      <c r="J33" s="32">
        <f>IF(A33="","",F33-H33)</f>
        <v/>
      </c>
      <c r="K33" s="9" t="n"/>
      <c r="L33" s="31">
        <f>IF(A33="","",COUNTIF($X$11:$X$28,A33))</f>
        <v/>
      </c>
      <c r="M33" s="9" t="n"/>
      <c r="N33" s="30" t="n"/>
      <c r="O33" s="7" t="n"/>
    </row>
    <row r="34" ht="20" customHeight="1">
      <c r="A34" s="30" t="inlineStr">
        <is>
          <t>다라 학원</t>
        </is>
      </c>
      <c r="B34" s="7" t="n"/>
      <c r="C34" s="7" t="n"/>
      <c r="D34" s="31">
        <f>IF(A34="","",COUNTIF($D$11:$D$28,A34))</f>
        <v/>
      </c>
      <c r="E34" s="9" t="n"/>
      <c r="F34" s="32">
        <f>IF(A34="","",SUMIF($D$11:$D$28,A34,$F$11:$F$28))</f>
        <v/>
      </c>
      <c r="G34" s="9" t="n"/>
      <c r="H34" s="32">
        <f>IF(A34="","",SUMIF($D$11:$D$28,A34,$J$11:$J$28))</f>
        <v/>
      </c>
      <c r="I34" s="9" t="n"/>
      <c r="J34" s="32">
        <f>IF(A34="","",F34-H34)</f>
        <v/>
      </c>
      <c r="K34" s="9" t="n"/>
      <c r="L34" s="31">
        <f>IF(A34="","",COUNTIF($X$11:$X$28,A34))</f>
        <v/>
      </c>
      <c r="M34" s="9" t="n"/>
      <c r="N34" s="30" t="n"/>
      <c r="O34" s="7" t="n"/>
    </row>
    <row r="35" ht="20" customHeight="1">
      <c r="A35" s="30" t="inlineStr">
        <is>
          <t>마바 공방</t>
        </is>
      </c>
      <c r="B35" s="7" t="n"/>
      <c r="C35" s="7" t="n"/>
      <c r="D35" s="31">
        <f>IF(A35="","",COUNTIF($D$11:$D$28,A35))</f>
        <v/>
      </c>
      <c r="E35" s="9" t="n"/>
      <c r="F35" s="32">
        <f>IF(A35="","",SUMIF($D$11:$D$28,A35,$F$11:$F$28))</f>
        <v/>
      </c>
      <c r="G35" s="9" t="n"/>
      <c r="H35" s="32">
        <f>IF(A35="","",SUMIF($D$11:$D$28,A35,$J$11:$J$28))</f>
        <v/>
      </c>
      <c r="I35" s="9" t="n"/>
      <c r="J35" s="32">
        <f>IF(A35="","",F35-H35)</f>
        <v/>
      </c>
      <c r="K35" s="9" t="n"/>
      <c r="L35" s="31">
        <f>IF(A35="","",COUNTIF($X$11:$X$28,A35))</f>
        <v/>
      </c>
      <c r="M35" s="9" t="n"/>
      <c r="N35" s="30" t="inlineStr">
        <is>
          <t>10/15 잔액 입금 약속</t>
        </is>
      </c>
      <c r="O35" s="7" t="n"/>
    </row>
    <row r="36" ht="20" customHeight="1">
      <c r="A36" s="30" t="inlineStr">
        <is>
          <t>사아 꽃집</t>
        </is>
      </c>
      <c r="B36" s="7" t="n"/>
      <c r="C36" s="7" t="n"/>
      <c r="D36" s="31">
        <f>IF(A36="","",COUNTIF($D$11:$D$28,A36))</f>
        <v/>
      </c>
      <c r="E36" s="9" t="n"/>
      <c r="F36" s="32">
        <f>IF(A36="","",SUMIF($D$11:$D$28,A36,$F$11:$F$28))</f>
        <v/>
      </c>
      <c r="G36" s="9" t="n"/>
      <c r="H36" s="32">
        <f>IF(A36="","",SUMIF($D$11:$D$28,A36,$J$11:$J$28))</f>
        <v/>
      </c>
      <c r="I36" s="9" t="n"/>
      <c r="J36" s="32">
        <f>IF(A36="","",F36-H36)</f>
        <v/>
      </c>
      <c r="K36" s="9" t="n"/>
      <c r="L36" s="31">
        <f>IF(A36="","",COUNTIF($X$11:$X$28,A36))</f>
        <v/>
      </c>
      <c r="M36" s="9" t="n"/>
      <c r="N36" s="30" t="n"/>
      <c r="O36" s="7" t="n"/>
    </row>
    <row r="37" ht="20" customHeight="1">
      <c r="A37" s="30" t="inlineStr">
        <is>
          <t>자차 카페</t>
        </is>
      </c>
      <c r="B37" s="7" t="n"/>
      <c r="C37" s="7" t="n"/>
      <c r="D37" s="31">
        <f>IF(A37="","",COUNTIF($D$11:$D$28,A37))</f>
        <v/>
      </c>
      <c r="E37" s="9" t="n"/>
      <c r="F37" s="32">
        <f>IF(A37="","",SUMIF($D$11:$D$28,A37,$F$11:$F$28))</f>
        <v/>
      </c>
      <c r="G37" s="9" t="n"/>
      <c r="H37" s="32">
        <f>IF(A37="","",SUMIF($D$11:$D$28,A37,$J$11:$J$28))</f>
        <v/>
      </c>
      <c r="I37" s="9" t="n"/>
      <c r="J37" s="32">
        <f>IF(A37="","",F37-H37)</f>
        <v/>
      </c>
      <c r="K37" s="9" t="n"/>
      <c r="L37" s="31">
        <f>IF(A37="","",COUNTIF($X$11:$X$28,A37))</f>
        <v/>
      </c>
      <c r="M37" s="9" t="n"/>
      <c r="N37" s="30" t="n"/>
      <c r="O37" s="7" t="n"/>
    </row>
    <row r="39">
      <c r="A39" s="33" t="inlineStr">
        <is>
          <t>쓰는 법</t>
        </is>
      </c>
    </row>
    <row r="40">
      <c r="A40" s="10" t="inlineStr">
        <is>
          <t>1. 청구서를 보낼 때 청구일·거래처·금액·결제 조건을 한 줄 적어요. 입금 기한은 자동 계산돼요.</t>
        </is>
      </c>
    </row>
    <row r="41">
      <c r="A41" s="10" t="inlineStr">
        <is>
          <t>2. 입금되면 입금일과 입금 금액만 채우세요. 상태가 대기 → 부분 입금 / 완납 / 연체로 저절로 바뀝니다.</t>
        </is>
      </c>
    </row>
    <row r="42">
      <c r="A42" s="10" t="inlineStr">
        <is>
          <t>3. 기한이 3일 안으로 다가오면 입금 기한 칸이 노랗게, 기한이 지나면 상태가 빨갛게 표시돼요.</t>
        </is>
      </c>
    </row>
    <row r="43">
      <c r="A43" s="10" t="inlineStr">
        <is>
          <t>4. ② 거래처별 표에 이름을 적으면 거래처마다 미수금이 모여요. 연체 거래처부터 연락하세요.</t>
        </is>
      </c>
    </row>
  </sheetData>
  <mergeCells count="70">
    <mergeCell ref="F4:G4"/>
    <mergeCell ref="H35:I35"/>
    <mergeCell ref="N35:O35"/>
    <mergeCell ref="I6:J6"/>
    <mergeCell ref="A37:C37"/>
    <mergeCell ref="N7:O7"/>
    <mergeCell ref="D34:E34"/>
    <mergeCell ref="L32:M32"/>
    <mergeCell ref="A41:O41"/>
    <mergeCell ref="F34:G34"/>
    <mergeCell ref="N32:O32"/>
    <mergeCell ref="J37:K37"/>
    <mergeCell ref="H4:I4"/>
    <mergeCell ref="L37:M37"/>
    <mergeCell ref="D36:E36"/>
    <mergeCell ref="N37:O37"/>
    <mergeCell ref="D6:E6"/>
    <mergeCell ref="H34:I34"/>
    <mergeCell ref="A33:C33"/>
    <mergeCell ref="J34:K34"/>
    <mergeCell ref="A2:O2"/>
    <mergeCell ref="A32:C32"/>
    <mergeCell ref="I7:J7"/>
    <mergeCell ref="A42:O42"/>
    <mergeCell ref="F33:G33"/>
    <mergeCell ref="A5:O5"/>
    <mergeCell ref="L33:M33"/>
    <mergeCell ref="D32:E32"/>
    <mergeCell ref="N33:O33"/>
    <mergeCell ref="F36:G36"/>
    <mergeCell ref="F32:G32"/>
    <mergeCell ref="H36:I36"/>
    <mergeCell ref="A35:C35"/>
    <mergeCell ref="J36:K36"/>
    <mergeCell ref="K7:M7"/>
    <mergeCell ref="F35:G35"/>
    <mergeCell ref="J35:K35"/>
    <mergeCell ref="J4:K4"/>
    <mergeCell ref="A43:O43"/>
    <mergeCell ref="L35:M35"/>
    <mergeCell ref="L4:M4"/>
    <mergeCell ref="D7:E7"/>
    <mergeCell ref="K6:M6"/>
    <mergeCell ref="H32:I32"/>
    <mergeCell ref="J32:K32"/>
    <mergeCell ref="D37:E37"/>
    <mergeCell ref="H37:I37"/>
    <mergeCell ref="A31:O31"/>
    <mergeCell ref="A34:C34"/>
    <mergeCell ref="A40:O40"/>
    <mergeCell ref="A9:O9"/>
    <mergeCell ref="A4:B4"/>
    <mergeCell ref="F37:G37"/>
    <mergeCell ref="A29:E29"/>
    <mergeCell ref="L34:M34"/>
    <mergeCell ref="F6:H6"/>
    <mergeCell ref="A36:C36"/>
    <mergeCell ref="N34:O34"/>
    <mergeCell ref="D33:E33"/>
    <mergeCell ref="N6:O6"/>
    <mergeCell ref="A6:C6"/>
    <mergeCell ref="H33:I33"/>
    <mergeCell ref="A1:O1"/>
    <mergeCell ref="C4:E4"/>
    <mergeCell ref="J33:K33"/>
    <mergeCell ref="F7:H7"/>
    <mergeCell ref="L36:M36"/>
    <mergeCell ref="A7:C7"/>
    <mergeCell ref="N36:O36"/>
    <mergeCell ref="D35:E35"/>
  </mergeCells>
  <conditionalFormatting sqref="L11:M28">
    <cfRule type="expression" priority="1" dxfId="0">
      <formula>OR($M11="연체",$M11="부분·연체")</formula>
    </cfRule>
  </conditionalFormatting>
  <conditionalFormatting sqref="M11:M28">
    <cfRule type="expression" priority="2" dxfId="1">
      <formula>$M11="완납"</formula>
    </cfRule>
    <cfRule type="expression" priority="3" dxfId="2">
      <formula>$M11="부분 입금"</formula>
    </cfRule>
    <cfRule type="expression" priority="4" dxfId="3">
      <formula>$M11="초과 입금"</formula>
    </cfRule>
  </conditionalFormatting>
  <conditionalFormatting sqref="H11:H28">
    <cfRule type="expression" priority="5" dxfId="4">
      <formula>AND($F11&lt;&gt;"",$M11&lt;&gt;"완납",$M11&lt;&gt;"초과 입금",$H11&gt;=$H$4,$H11-$H$4&lt;=3)</formula>
    </cfRule>
  </conditionalFormatting>
  <conditionalFormatting sqref="J33:M37">
    <cfRule type="expression" priority="6" dxfId="0">
      <formula>AND($A33&lt;&gt;"",$L33&gt;0)</formula>
    </cfRule>
  </conditionalFormatting>
  <dataValidations count="2">
    <dataValidation sqref="G11:G28" showDropDown="0" showInputMessage="1" showErrorMessage="0" allowBlank="1" prompt="청구일로부터 며칠 안에 입금받기로 했나요?" type="list">
      <formula1>"0,7,14,30,45,60"</formula1>
    </dataValidation>
    <dataValidation sqref="N11:N28" showDropDown="0" showInputMessage="0" showErrorMessage="0" allowBlank="1" type="list">
      <formula1>"계좌이체,카드,현금,상계,기타"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