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가표" sheetId="1" state="visible" r:id="rId1"/>
    <sheet xmlns:r="http://schemas.openxmlformats.org/officeDocument/2006/relationships" name="재료 단가표" sheetId="2" state="visible" r:id="rId2"/>
    <sheet xmlns:r="http://schemas.openxmlformats.org/officeDocument/2006/relationships" name="작성 예시" sheetId="3" state="visible" r:id="rId3"/>
    <sheet xmlns:r="http://schemas.openxmlformats.org/officeDocument/2006/relationships" name="재료 단가표(예시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&quot;원&quot;"/>
    <numFmt numFmtId="165" formatCode="0&quot;개&quot;"/>
    <numFmt numFmtId="166" formatCode="#,##0.0"/>
    <numFmt numFmtId="167" formatCode="0.0%"/>
    <numFmt numFmtId="168" formatCode="#,##0.0&quot;원&quot;"/>
    <numFmt numFmtId="169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right" vertical="center"/>
    </xf>
    <xf numFmtId="9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166" fontId="4" fillId="4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9" fontId="4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 wrapText="1"/>
    </xf>
    <xf numFmtId="0" fontId="0" fillId="4" borderId="2" pivotButton="0" quotePrefix="0" xfId="0"/>
    <xf numFmtId="3" fontId="4" fillId="0" borderId="2" applyAlignment="1" pivotButton="0" quotePrefix="0" xfId="0">
      <alignment horizontal="right" vertical="center"/>
    </xf>
    <xf numFmtId="167" fontId="3" fillId="4" borderId="2" applyAlignment="1" pivotButton="0" quotePrefix="0" xfId="0">
      <alignment horizontal="right" vertical="center"/>
    </xf>
    <xf numFmtId="167" fontId="4" fillId="4" borderId="2" applyAlignment="1" pivotButton="0" quotePrefix="0" xfId="0">
      <alignment horizontal="right" vertical="center"/>
    </xf>
    <xf numFmtId="164" fontId="3" fillId="4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center" vertical="center" wrapText="1"/>
    </xf>
    <xf numFmtId="0" fontId="7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168" fontId="4" fillId="4" borderId="2" applyAlignment="1" pivotButton="0" quotePrefix="0" xfId="0">
      <alignment horizontal="right" vertical="center"/>
    </xf>
    <xf numFmtId="169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color rgb="009A5B00"/>
      </font>
      <fill>
        <patternFill patternType="solid">
          <fgColor rgb="00FDEFD9"/>
          <bgColor rgb="00FDEFD9"/>
        </patternFill>
      </fill>
    </dxf>
    <dxf>
      <font>
        <color rgb="00B3261E"/>
      </font>
      <fill>
        <patternFill patternType="solid">
          <fgColor rgb="00FCE8E6"/>
          <bgColor rgb="00FCE8E6"/>
        </patternFill>
      </fill>
    </dxf>
    <dxf>
      <font>
        <color rgb="002F7D4F"/>
      </font>
      <fill>
        <patternFill patternType="solid">
          <fgColor rgb="00E6F1EA"/>
          <bgColor rgb="00E6F1EA"/>
        </patternFill>
      </fill>
    </dxf>
    <dxf>
      <font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12" customWidth="1" min="4" max="4"/>
    <col width="10" customWidth="1" min="5" max="5"/>
    <col width="12" customWidth="1" min="6" max="6"/>
    <col width="10" customWidth="1" min="7" max="7"/>
    <col width="16" customWidth="1" min="8" max="8"/>
  </cols>
  <sheetData>
    <row r="1" ht="34" customHeight="1">
      <c r="A1" s="1" t="inlineStr">
        <is>
          <t>메 뉴 · 상 품 원 가 표</t>
        </is>
      </c>
    </row>
    <row r="2">
      <c r="A2" s="2" t="inlineStr">
        <is>
          <t>재료를 고르고 사용량만 적으면 1개 원가·원가율·마진·권장 판매가가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메뉴·상품명</t>
        </is>
      </c>
      <c r="B4" s="5" t="n"/>
      <c r="C4" s="6" t="n"/>
      <c r="D4" s="7" t="n"/>
      <c r="E4" s="7" t="n"/>
      <c r="F4" s="4" t="inlineStr">
        <is>
          <t>분류</t>
        </is>
      </c>
      <c r="G4" s="8" t="n"/>
      <c r="H4" s="7" t="n"/>
    </row>
    <row r="5" ht="22" customHeight="1">
      <c r="A5" s="4" t="inlineStr">
        <is>
          <t>판매가</t>
        </is>
      </c>
      <c r="B5" s="5" t="n"/>
      <c r="C5" s="9" t="n"/>
      <c r="D5" s="7" t="n"/>
      <c r="E5" s="7" t="n"/>
      <c r="F5" s="4" t="inlineStr">
        <is>
          <t>가격 기준</t>
        </is>
      </c>
      <c r="G5" s="8" t="inlineStr">
        <is>
          <t>부가세 포함</t>
        </is>
      </c>
      <c r="H5" s="7" t="n"/>
    </row>
    <row r="6" ht="22" customHeight="1">
      <c r="A6" s="4" t="inlineStr">
        <is>
          <t>목표 원가율</t>
        </is>
      </c>
      <c r="B6" s="5" t="n"/>
      <c r="C6" s="10" t="n">
        <v>0.3</v>
      </c>
      <c r="D6" s="7" t="n"/>
      <c r="E6" s="7" t="n"/>
      <c r="F6" s="4" t="inlineStr">
        <is>
          <t>1회 생산량</t>
        </is>
      </c>
      <c r="G6" s="11" t="n">
        <v>1</v>
      </c>
      <c r="H6" s="7" t="n"/>
    </row>
    <row r="8" ht="24" customHeight="1">
      <c r="A8" s="12" t="inlineStr">
        <is>
          <t>번호</t>
        </is>
      </c>
      <c r="B8" s="12" t="inlineStr">
        <is>
          <t>재료명</t>
        </is>
      </c>
      <c r="C8" s="12" t="inlineStr">
        <is>
          <t>단위</t>
        </is>
      </c>
      <c r="D8" s="12" t="inlineStr">
        <is>
          <t>단위당 가격</t>
        </is>
      </c>
      <c r="E8" s="12" t="inlineStr">
        <is>
          <t>사용량</t>
        </is>
      </c>
      <c r="F8" s="12" t="inlineStr">
        <is>
          <t>원가</t>
        </is>
      </c>
      <c r="G8" s="12" t="inlineStr">
        <is>
          <t>비중</t>
        </is>
      </c>
      <c r="H8" s="12" t="inlineStr">
        <is>
          <t>비고</t>
        </is>
      </c>
    </row>
    <row r="9" ht="20" customHeight="1">
      <c r="A9" s="8" t="n">
        <v>1</v>
      </c>
      <c r="B9" s="6" t="n"/>
      <c r="C9" s="13">
        <f>IF(B9="","",IFERROR(VLOOKUP(B9,'재료 단가표'!$A$5:$G$44,5,FALSE),"없음"))</f>
        <v/>
      </c>
      <c r="D9" s="14">
        <f>IF(B9="","",IFERROR(VLOOKUP(B9,'재료 단가표'!$A$5:$G$44,7,FALSE),""))</f>
        <v/>
      </c>
      <c r="E9" s="15" t="n"/>
      <c r="F9" s="16">
        <f>IF(OR(D9="",E9=""),"",ROUND(D9*E9,0))</f>
        <v/>
      </c>
      <c r="G9" s="17">
        <f>IF(OR(F9="",$F$24=""),"",F9/$F$24)</f>
        <v/>
      </c>
      <c r="H9" s="6" t="n"/>
    </row>
    <row r="10" ht="20" customHeight="1">
      <c r="A10" s="8" t="n">
        <v>2</v>
      </c>
      <c r="B10" s="6" t="n"/>
      <c r="C10" s="13">
        <f>IF(B10="","",IFERROR(VLOOKUP(B10,'재료 단가표'!$A$5:$G$44,5,FALSE),"없음"))</f>
        <v/>
      </c>
      <c r="D10" s="14">
        <f>IF(B10="","",IFERROR(VLOOKUP(B10,'재료 단가표'!$A$5:$G$44,7,FALSE),""))</f>
        <v/>
      </c>
      <c r="E10" s="15" t="n"/>
      <c r="F10" s="16">
        <f>IF(OR(D10="",E10=""),"",ROUND(D10*E10,0))</f>
        <v/>
      </c>
      <c r="G10" s="17">
        <f>IF(OR(F10="",$F$24=""),"",F10/$F$24)</f>
        <v/>
      </c>
      <c r="H10" s="6" t="n"/>
    </row>
    <row r="11" ht="20" customHeight="1">
      <c r="A11" s="8" t="n">
        <v>3</v>
      </c>
      <c r="B11" s="6" t="n"/>
      <c r="C11" s="13">
        <f>IF(B11="","",IFERROR(VLOOKUP(B11,'재료 단가표'!$A$5:$G$44,5,FALSE),"없음"))</f>
        <v/>
      </c>
      <c r="D11" s="14">
        <f>IF(B11="","",IFERROR(VLOOKUP(B11,'재료 단가표'!$A$5:$G$44,7,FALSE),""))</f>
        <v/>
      </c>
      <c r="E11" s="15" t="n"/>
      <c r="F11" s="16">
        <f>IF(OR(D11="",E11=""),"",ROUND(D11*E11,0))</f>
        <v/>
      </c>
      <c r="G11" s="17">
        <f>IF(OR(F11="",$F$24=""),"",F11/$F$24)</f>
        <v/>
      </c>
      <c r="H11" s="6" t="n"/>
    </row>
    <row r="12" ht="20" customHeight="1">
      <c r="A12" s="8" t="n">
        <v>4</v>
      </c>
      <c r="B12" s="6" t="n"/>
      <c r="C12" s="13">
        <f>IF(B12="","",IFERROR(VLOOKUP(B12,'재료 단가표'!$A$5:$G$44,5,FALSE),"없음"))</f>
        <v/>
      </c>
      <c r="D12" s="14">
        <f>IF(B12="","",IFERROR(VLOOKUP(B12,'재료 단가표'!$A$5:$G$44,7,FALSE),""))</f>
        <v/>
      </c>
      <c r="E12" s="15" t="n"/>
      <c r="F12" s="16">
        <f>IF(OR(D12="",E12=""),"",ROUND(D12*E12,0))</f>
        <v/>
      </c>
      <c r="G12" s="17">
        <f>IF(OR(F12="",$F$24=""),"",F12/$F$24)</f>
        <v/>
      </c>
      <c r="H12" s="6" t="n"/>
    </row>
    <row r="13" ht="20" customHeight="1">
      <c r="A13" s="8" t="n">
        <v>5</v>
      </c>
      <c r="B13" s="6" t="n"/>
      <c r="C13" s="13">
        <f>IF(B13="","",IFERROR(VLOOKUP(B13,'재료 단가표'!$A$5:$G$44,5,FALSE),"없음"))</f>
        <v/>
      </c>
      <c r="D13" s="14">
        <f>IF(B13="","",IFERROR(VLOOKUP(B13,'재료 단가표'!$A$5:$G$44,7,FALSE),""))</f>
        <v/>
      </c>
      <c r="E13" s="15" t="n"/>
      <c r="F13" s="16">
        <f>IF(OR(D13="",E13=""),"",ROUND(D13*E13,0))</f>
        <v/>
      </c>
      <c r="G13" s="17">
        <f>IF(OR(F13="",$F$24=""),"",F13/$F$24)</f>
        <v/>
      </c>
      <c r="H13" s="6" t="n"/>
    </row>
    <row r="14" ht="20" customHeight="1">
      <c r="A14" s="8" t="n">
        <v>6</v>
      </c>
      <c r="B14" s="6" t="n"/>
      <c r="C14" s="13">
        <f>IF(B14="","",IFERROR(VLOOKUP(B14,'재료 단가표'!$A$5:$G$44,5,FALSE),"없음"))</f>
        <v/>
      </c>
      <c r="D14" s="14">
        <f>IF(B14="","",IFERROR(VLOOKUP(B14,'재료 단가표'!$A$5:$G$44,7,FALSE),""))</f>
        <v/>
      </c>
      <c r="E14" s="15" t="n"/>
      <c r="F14" s="16">
        <f>IF(OR(D14="",E14=""),"",ROUND(D14*E14,0))</f>
        <v/>
      </c>
      <c r="G14" s="17">
        <f>IF(OR(F14="",$F$24=""),"",F14/$F$24)</f>
        <v/>
      </c>
      <c r="H14" s="6" t="n"/>
    </row>
    <row r="15" ht="20" customHeight="1">
      <c r="A15" s="8" t="n">
        <v>7</v>
      </c>
      <c r="B15" s="6" t="n"/>
      <c r="C15" s="13">
        <f>IF(B15="","",IFERROR(VLOOKUP(B15,'재료 단가표'!$A$5:$G$44,5,FALSE),"없음"))</f>
        <v/>
      </c>
      <c r="D15" s="14">
        <f>IF(B15="","",IFERROR(VLOOKUP(B15,'재료 단가표'!$A$5:$G$44,7,FALSE),""))</f>
        <v/>
      </c>
      <c r="E15" s="15" t="n"/>
      <c r="F15" s="16">
        <f>IF(OR(D15="",E15=""),"",ROUND(D15*E15,0))</f>
        <v/>
      </c>
      <c r="G15" s="17">
        <f>IF(OR(F15="",$F$24=""),"",F15/$F$24)</f>
        <v/>
      </c>
      <c r="H15" s="6" t="n"/>
    </row>
    <row r="16" ht="20" customHeight="1">
      <c r="A16" s="8" t="n">
        <v>8</v>
      </c>
      <c r="B16" s="6" t="n"/>
      <c r="C16" s="13">
        <f>IF(B16="","",IFERROR(VLOOKUP(B16,'재료 단가표'!$A$5:$G$44,5,FALSE),"없음"))</f>
        <v/>
      </c>
      <c r="D16" s="14">
        <f>IF(B16="","",IFERROR(VLOOKUP(B16,'재료 단가표'!$A$5:$G$44,7,FALSE),""))</f>
        <v/>
      </c>
      <c r="E16" s="15" t="n"/>
      <c r="F16" s="16">
        <f>IF(OR(D16="",E16=""),"",ROUND(D16*E16,0))</f>
        <v/>
      </c>
      <c r="G16" s="17">
        <f>IF(OR(F16="",$F$24=""),"",F16/$F$24)</f>
        <v/>
      </c>
      <c r="H16" s="6" t="n"/>
    </row>
    <row r="17" ht="20" customHeight="1">
      <c r="A17" s="8" t="n">
        <v>9</v>
      </c>
      <c r="B17" s="6" t="n"/>
      <c r="C17" s="13">
        <f>IF(B17="","",IFERROR(VLOOKUP(B17,'재료 단가표'!$A$5:$G$44,5,FALSE),"없음"))</f>
        <v/>
      </c>
      <c r="D17" s="14">
        <f>IF(B17="","",IFERROR(VLOOKUP(B17,'재료 단가표'!$A$5:$G$44,7,FALSE),""))</f>
        <v/>
      </c>
      <c r="E17" s="15" t="n"/>
      <c r="F17" s="16">
        <f>IF(OR(D17="",E17=""),"",ROUND(D17*E17,0))</f>
        <v/>
      </c>
      <c r="G17" s="17">
        <f>IF(OR(F17="",$F$24=""),"",F17/$F$24)</f>
        <v/>
      </c>
      <c r="H17" s="6" t="n"/>
    </row>
    <row r="18" ht="20" customHeight="1">
      <c r="A18" s="8" t="n">
        <v>10</v>
      </c>
      <c r="B18" s="6" t="n"/>
      <c r="C18" s="13">
        <f>IF(B18="","",IFERROR(VLOOKUP(B18,'재료 단가표'!$A$5:$G$44,5,FALSE),"없음"))</f>
        <v/>
      </c>
      <c r="D18" s="14">
        <f>IF(B18="","",IFERROR(VLOOKUP(B18,'재료 단가표'!$A$5:$G$44,7,FALSE),""))</f>
        <v/>
      </c>
      <c r="E18" s="15" t="n"/>
      <c r="F18" s="16">
        <f>IF(OR(D18="",E18=""),"",ROUND(D18*E18,0))</f>
        <v/>
      </c>
      <c r="G18" s="17">
        <f>IF(OR(F18="",$F$24=""),"",F18/$F$24)</f>
        <v/>
      </c>
      <c r="H18" s="6" t="n"/>
    </row>
    <row r="19" ht="20" customHeight="1">
      <c r="A19" s="8" t="n">
        <v>11</v>
      </c>
      <c r="B19" s="6" t="n"/>
      <c r="C19" s="13">
        <f>IF(B19="","",IFERROR(VLOOKUP(B19,'재료 단가표'!$A$5:$G$44,5,FALSE),"없음"))</f>
        <v/>
      </c>
      <c r="D19" s="14">
        <f>IF(B19="","",IFERROR(VLOOKUP(B19,'재료 단가표'!$A$5:$G$44,7,FALSE),""))</f>
        <v/>
      </c>
      <c r="E19" s="15" t="n"/>
      <c r="F19" s="16">
        <f>IF(OR(D19="",E19=""),"",ROUND(D19*E19,0))</f>
        <v/>
      </c>
      <c r="G19" s="17">
        <f>IF(OR(F19="",$F$24=""),"",F19/$F$24)</f>
        <v/>
      </c>
      <c r="H19" s="6" t="n"/>
    </row>
    <row r="20" ht="20" customHeight="1">
      <c r="A20" s="8" t="n">
        <v>12</v>
      </c>
      <c r="B20" s="6" t="n"/>
      <c r="C20" s="13">
        <f>IF(B20="","",IFERROR(VLOOKUP(B20,'재료 단가표'!$A$5:$G$44,5,FALSE),"없음"))</f>
        <v/>
      </c>
      <c r="D20" s="14">
        <f>IF(B20="","",IFERROR(VLOOKUP(B20,'재료 단가표'!$A$5:$G$44,7,FALSE),""))</f>
        <v/>
      </c>
      <c r="E20" s="15" t="n"/>
      <c r="F20" s="16">
        <f>IF(OR(D20="",E20=""),"",ROUND(D20*E20,0))</f>
        <v/>
      </c>
      <c r="G20" s="17">
        <f>IF(OR(F20="",$F$24=""),"",F20/$F$24)</f>
        <v/>
      </c>
      <c r="H20" s="6" t="n"/>
    </row>
    <row r="21" ht="20" customHeight="1">
      <c r="A21" s="8" t="n">
        <v>13</v>
      </c>
      <c r="B21" s="6" t="n"/>
      <c r="C21" s="13">
        <f>IF(B21="","",IFERROR(VLOOKUP(B21,'재료 단가표'!$A$5:$G$44,5,FALSE),"없음"))</f>
        <v/>
      </c>
      <c r="D21" s="14">
        <f>IF(B21="","",IFERROR(VLOOKUP(B21,'재료 단가표'!$A$5:$G$44,7,FALSE),""))</f>
        <v/>
      </c>
      <c r="E21" s="15" t="n"/>
      <c r="F21" s="16">
        <f>IF(OR(D21="",E21=""),"",ROUND(D21*E21,0))</f>
        <v/>
      </c>
      <c r="G21" s="17">
        <f>IF(OR(F21="",$F$24=""),"",F21/$F$24)</f>
        <v/>
      </c>
      <c r="H21" s="6" t="n"/>
    </row>
    <row r="22" ht="20" customHeight="1">
      <c r="A22" s="8" t="n">
        <v>14</v>
      </c>
      <c r="B22" s="6" t="n"/>
      <c r="C22" s="13">
        <f>IF(B22="","",IFERROR(VLOOKUP(B22,'재료 단가표'!$A$5:$G$44,5,FALSE),"없음"))</f>
        <v/>
      </c>
      <c r="D22" s="14">
        <f>IF(B22="","",IFERROR(VLOOKUP(B22,'재료 단가표'!$A$5:$G$44,7,FALSE),""))</f>
        <v/>
      </c>
      <c r="E22" s="15" t="n"/>
      <c r="F22" s="16">
        <f>IF(OR(D22="",E22=""),"",ROUND(D22*E22,0))</f>
        <v/>
      </c>
      <c r="G22" s="17">
        <f>IF(OR(F22="",$F$24=""),"",F22/$F$24)</f>
        <v/>
      </c>
      <c r="H22" s="6" t="n"/>
    </row>
    <row r="23" ht="20" customHeight="1">
      <c r="A23" s="8" t="n">
        <v>15</v>
      </c>
      <c r="B23" s="6" t="n"/>
      <c r="C23" s="13">
        <f>IF(B23="","",IFERROR(VLOOKUP(B23,'재료 단가표'!$A$5:$G$44,5,FALSE),"없음"))</f>
        <v/>
      </c>
      <c r="D23" s="14">
        <f>IF(B23="","",IFERROR(VLOOKUP(B23,'재료 단가표'!$A$5:$G$44,7,FALSE),""))</f>
        <v/>
      </c>
      <c r="E23" s="15" t="n"/>
      <c r="F23" s="16">
        <f>IF(OR(D23="",E23=""),"",ROUND(D23*E23,0))</f>
        <v/>
      </c>
      <c r="G23" s="17">
        <f>IF(OR(F23="",$F$24=""),"",F23/$F$24)</f>
        <v/>
      </c>
      <c r="H23" s="6" t="n"/>
    </row>
    <row r="24" ht="22" customHeight="1">
      <c r="A24" s="4" t="inlineStr">
        <is>
          <t>재료 원가 합계 (1회 생산분)</t>
        </is>
      </c>
      <c r="B24" s="5" t="n"/>
      <c r="C24" s="5" t="n"/>
      <c r="D24" s="5" t="n"/>
      <c r="E24" s="5" t="n"/>
      <c r="F24" s="18">
        <f>IF(COUNT(F9:F23)=0,"",SUM(F9:F23))</f>
        <v/>
      </c>
      <c r="G24" s="19" t="n"/>
      <c r="H24" s="19" t="n"/>
    </row>
    <row r="26" ht="22" customHeight="1">
      <c r="A26" s="20" t="inlineStr">
        <is>
          <t>1개 원가와 마진</t>
        </is>
      </c>
    </row>
    <row r="27" ht="22" customHeight="1">
      <c r="A27" s="4" t="inlineStr">
        <is>
          <t>재료 원가 (1개)</t>
        </is>
      </c>
      <c r="B27" s="5" t="n"/>
      <c r="C27" s="5" t="n"/>
      <c r="D27" s="16">
        <f>IF(F24="","",ROUND(F24/MAX(G6,1),0))</f>
        <v/>
      </c>
      <c r="E27" s="21" t="n"/>
      <c r="F27" s="4" t="inlineStr">
        <is>
          <t>공급가 (부가세 제외)</t>
        </is>
      </c>
      <c r="G27" s="5" t="n"/>
      <c r="H27" s="16">
        <f>IF(C5="","",IF(G5="부가세 포함",ROUND(C5/1.1,0),C5))</f>
        <v/>
      </c>
    </row>
    <row r="28" ht="22" customHeight="1">
      <c r="A28" s="4" t="inlineStr">
        <is>
          <t>포장·부자재 (1개)</t>
        </is>
      </c>
      <c r="B28" s="5" t="n"/>
      <c r="C28" s="5" t="n"/>
      <c r="D28" s="22" t="n"/>
      <c r="E28" s="7" t="n"/>
      <c r="F28" s="4" t="inlineStr">
        <is>
          <t>1개 원가</t>
        </is>
      </c>
      <c r="G28" s="5" t="n"/>
      <c r="H28" s="18">
        <f>IF(D27="","",D27+SUM(D28,D29))</f>
        <v/>
      </c>
    </row>
    <row r="29" ht="22" customHeight="1">
      <c r="A29" s="4" t="inlineStr">
        <is>
          <t>기타 비용 (1개)</t>
        </is>
      </c>
      <c r="B29" s="5" t="n"/>
      <c r="C29" s="5" t="n"/>
      <c r="D29" s="22" t="n"/>
      <c r="E29" s="7" t="n"/>
      <c r="F29" s="4" t="inlineStr">
        <is>
          <t>원가율</t>
        </is>
      </c>
      <c r="G29" s="5" t="n"/>
      <c r="H29" s="23">
        <f>IF(OR(H27="",H28="",H27=0),"",H28/H27)</f>
        <v/>
      </c>
    </row>
    <row r="30" ht="22" customHeight="1">
      <c r="A30" s="4" t="inlineStr">
        <is>
          <t>마진 (1개)</t>
        </is>
      </c>
      <c r="B30" s="5" t="n"/>
      <c r="C30" s="5" t="n"/>
      <c r="D30" s="18">
        <f>IF(OR(H27="",H28=""),"",H27-H28)</f>
        <v/>
      </c>
      <c r="E30" s="21" t="n"/>
      <c r="F30" s="4" t="inlineStr">
        <is>
          <t>마진율</t>
        </is>
      </c>
      <c r="G30" s="5" t="n"/>
      <c r="H30" s="24">
        <f>IF(OR(D30="",H27=0),"",D30/H27)</f>
        <v/>
      </c>
    </row>
    <row r="31" ht="22" customHeight="1">
      <c r="A31" s="4" t="inlineStr">
        <is>
          <t>권장 판매가 (목표 원가율 기준)</t>
        </is>
      </c>
      <c r="B31" s="5" t="n"/>
      <c r="C31" s="5" t="n"/>
      <c r="D31" s="25">
        <f>IF(OR(H28="",C6="",C6=0),"",ROUNDUP(H28/MAX(C6,0.01)*IF(G5="부가세 포함",1.1,1),-2))</f>
        <v/>
      </c>
      <c r="E31" s="21" t="n"/>
      <c r="F31" s="4" t="inlineStr">
        <is>
          <t>판정</t>
        </is>
      </c>
      <c r="G31" s="5" t="n"/>
      <c r="H31" s="26">
        <f>IF(OR(H29="",C6=""),"",IF(H29&gt;C6,"원가율 높음","목표 이내"))</f>
        <v/>
      </c>
    </row>
    <row r="33">
      <c r="A33" s="27" t="inlineStr">
        <is>
          <t>쓰는 법</t>
        </is>
      </c>
    </row>
    <row r="34">
      <c r="A34" s="28" t="inlineStr">
        <is>
          <t>1. '재료 단가표' 시트에 재료별 구입 가격·구입량을 한 번 적어 두면 1g·1ml당 가격이 계산돼요.</t>
        </is>
      </c>
    </row>
    <row r="35">
      <c r="A35" s="28" t="inlineStr">
        <is>
          <t>2. 원가표에서 재료명을 목록에서 고르고 사용량만 적으면 단가를 불러와 원가가 계산돼요('없음'이면 단가표에 없는 재료).</t>
        </is>
      </c>
    </row>
    <row r="36">
      <c r="A36" s="28" t="inlineStr">
        <is>
          <t>3. 케이크 1판처럼 한 번에 여러 개가 나오면 '1회 생산량'에 개수를 적어 1개 원가로 나눠요.</t>
        </is>
      </c>
    </row>
    <row r="37">
      <c r="A37" s="28" t="inlineStr">
        <is>
          <t>4. 판매가·목표 원가율을 적으면 원가율·마진·권장 판매가가 나오고, 목표를 넘으면 빨갛게 표시돼요.</t>
        </is>
      </c>
    </row>
  </sheetData>
  <mergeCells count="32">
    <mergeCell ref="A24:E24"/>
    <mergeCell ref="F29:G29"/>
    <mergeCell ref="A27:C27"/>
    <mergeCell ref="A36:H36"/>
    <mergeCell ref="A1:H1"/>
    <mergeCell ref="D31:E31"/>
    <mergeCell ref="A6:B6"/>
    <mergeCell ref="F30:G30"/>
    <mergeCell ref="D27:E27"/>
    <mergeCell ref="G6:H6"/>
    <mergeCell ref="A29:C29"/>
    <mergeCell ref="A37:H37"/>
    <mergeCell ref="A28:C28"/>
    <mergeCell ref="A26:H26"/>
    <mergeCell ref="A2:H2"/>
    <mergeCell ref="A31:C31"/>
    <mergeCell ref="A5:B5"/>
    <mergeCell ref="G5:H5"/>
    <mergeCell ref="F31:G31"/>
    <mergeCell ref="D28:E28"/>
    <mergeCell ref="F28:G28"/>
    <mergeCell ref="A30:C30"/>
    <mergeCell ref="F27:G27"/>
    <mergeCell ref="C6:E6"/>
    <mergeCell ref="A4:B4"/>
    <mergeCell ref="G4:H4"/>
    <mergeCell ref="D30:E30"/>
    <mergeCell ref="C5:E5"/>
    <mergeCell ref="A35:H35"/>
    <mergeCell ref="D29:E29"/>
    <mergeCell ref="C4:E4"/>
    <mergeCell ref="A34:H34"/>
  </mergeCells>
  <conditionalFormatting sqref="C9:C23">
    <cfRule type="expression" priority="1" dxfId="0">
      <formula>C9="없음"</formula>
    </cfRule>
  </conditionalFormatting>
  <conditionalFormatting sqref="H31">
    <cfRule type="expression" priority="2" dxfId="1">
      <formula>H31="원가율 높음"</formula>
    </cfRule>
    <cfRule type="expression" priority="3" dxfId="2">
      <formula>H31="목표 이내"</formula>
    </cfRule>
  </conditionalFormatting>
  <conditionalFormatting sqref="H29">
    <cfRule type="expression" priority="4" dxfId="3">
      <formula>AND(H29&lt;&gt;"",$C$6&lt;&gt;"",H29&gt;$C$6)</formula>
    </cfRule>
  </conditionalFormatting>
  <dataValidations count="3">
    <dataValidation sqref="G4" showDropDown="0" showInputMessage="0" showErrorMessage="0" allowBlank="1" type="list">
      <formula1>"음료,디저트,식사,완제품,수업·체험,기타"</formula1>
    </dataValidation>
    <dataValidation sqref="G5" showDropDown="0" showInputMessage="1" showErrorMessage="0" allowBlank="1" prompt="판매가에 부가세가 들어 있나요?" type="list">
      <formula1>"부가세 포함,부가세 별도,면세"</formula1>
    </dataValidation>
    <dataValidation sqref="B9:B23" showDropDown="0" showInputMessage="1" showErrorMessage="0" allowBlank="1" prompt="재료 단가표에 적은 재료에서 고르세요" type="list">
      <formula1>'재료 단가표'!$A$5:$A$44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16" customWidth="1" min="2" max="2"/>
    <col width="11" customWidth="1" min="3" max="3"/>
    <col width="9" customWidth="1" min="4" max="4"/>
    <col width="7" customWidth="1" min="5" max="5"/>
    <col width="12" customWidth="1" min="6" max="6"/>
    <col width="12" customWidth="1" min="7" max="7"/>
    <col width="12" customWidth="1" min="8" max="8"/>
    <col width="13" customWidth="1" min="9" max="9"/>
  </cols>
  <sheetData>
    <row r="1" ht="34" customHeight="1">
      <c r="A1" s="1" t="inlineStr">
        <is>
          <t>재 료 단 가 표</t>
        </is>
      </c>
    </row>
    <row r="2">
      <c r="A2" s="2" t="inlineStr">
        <is>
          <t>재료를 한 번 적어 두면 원가표에서 재료명만 골라 단위당 가격을 불러옵니다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4" customHeight="1">
      <c r="A4" s="12" t="inlineStr">
        <is>
          <t>재료명</t>
        </is>
      </c>
      <c r="B4" s="12" t="inlineStr">
        <is>
          <t>구입처</t>
        </is>
      </c>
      <c r="C4" s="12" t="inlineStr">
        <is>
          <t>구입 규격</t>
        </is>
      </c>
      <c r="D4" s="12" t="inlineStr">
        <is>
          <t>구입량</t>
        </is>
      </c>
      <c r="E4" s="12" t="inlineStr">
        <is>
          <t>단위</t>
        </is>
      </c>
      <c r="F4" s="12" t="inlineStr">
        <is>
          <t>구입 가격</t>
        </is>
      </c>
      <c r="G4" s="12" t="inlineStr">
        <is>
          <t>단위당 가격</t>
        </is>
      </c>
      <c r="H4" s="12" t="inlineStr">
        <is>
          <t>최근 구입일</t>
        </is>
      </c>
      <c r="I4" s="12" t="inlineStr">
        <is>
          <t>메모</t>
        </is>
      </c>
    </row>
    <row r="5" ht="18" customHeight="1">
      <c r="A5" s="6" t="n"/>
      <c r="B5" s="6" t="n"/>
      <c r="C5" s="8" t="n"/>
      <c r="D5" s="22" t="n"/>
      <c r="E5" s="8" t="n"/>
      <c r="F5" s="22" t="n"/>
      <c r="G5" s="29">
        <f>IF(OR(D5="",F5="",D5=0),"",F5/D5)</f>
        <v/>
      </c>
      <c r="H5" s="30" t="n"/>
      <c r="I5" s="6" t="n"/>
    </row>
    <row r="6" ht="18" customHeight="1">
      <c r="A6" s="6" t="n"/>
      <c r="B6" s="6" t="n"/>
      <c r="C6" s="8" t="n"/>
      <c r="D6" s="22" t="n"/>
      <c r="E6" s="8" t="n"/>
      <c r="F6" s="22" t="n"/>
      <c r="G6" s="29">
        <f>IF(OR(D6="",F6="",D6=0),"",F6/D6)</f>
        <v/>
      </c>
      <c r="H6" s="30" t="n"/>
      <c r="I6" s="6" t="n"/>
    </row>
    <row r="7" ht="18" customHeight="1">
      <c r="A7" s="6" t="n"/>
      <c r="B7" s="6" t="n"/>
      <c r="C7" s="8" t="n"/>
      <c r="D7" s="22" t="n"/>
      <c r="E7" s="8" t="n"/>
      <c r="F7" s="22" t="n"/>
      <c r="G7" s="29">
        <f>IF(OR(D7="",F7="",D7=0),"",F7/D7)</f>
        <v/>
      </c>
      <c r="H7" s="30" t="n"/>
      <c r="I7" s="6" t="n"/>
    </row>
    <row r="8" ht="18" customHeight="1">
      <c r="A8" s="6" t="n"/>
      <c r="B8" s="6" t="n"/>
      <c r="C8" s="8" t="n"/>
      <c r="D8" s="22" t="n"/>
      <c r="E8" s="8" t="n"/>
      <c r="F8" s="22" t="n"/>
      <c r="G8" s="29">
        <f>IF(OR(D8="",F8="",D8=0),"",F8/D8)</f>
        <v/>
      </c>
      <c r="H8" s="30" t="n"/>
      <c r="I8" s="6" t="n"/>
    </row>
    <row r="9" ht="18" customHeight="1">
      <c r="A9" s="6" t="n"/>
      <c r="B9" s="6" t="n"/>
      <c r="C9" s="8" t="n"/>
      <c r="D9" s="22" t="n"/>
      <c r="E9" s="8" t="n"/>
      <c r="F9" s="22" t="n"/>
      <c r="G9" s="29">
        <f>IF(OR(D9="",F9="",D9=0),"",F9/D9)</f>
        <v/>
      </c>
      <c r="H9" s="30" t="n"/>
      <c r="I9" s="6" t="n"/>
    </row>
    <row r="10" ht="18" customHeight="1">
      <c r="A10" s="6" t="n"/>
      <c r="B10" s="6" t="n"/>
      <c r="C10" s="8" t="n"/>
      <c r="D10" s="22" t="n"/>
      <c r="E10" s="8" t="n"/>
      <c r="F10" s="22" t="n"/>
      <c r="G10" s="29">
        <f>IF(OR(D10="",F10="",D10=0),"",F10/D10)</f>
        <v/>
      </c>
      <c r="H10" s="30" t="n"/>
      <c r="I10" s="6" t="n"/>
    </row>
    <row r="11" ht="18" customHeight="1">
      <c r="A11" s="6" t="n"/>
      <c r="B11" s="6" t="n"/>
      <c r="C11" s="8" t="n"/>
      <c r="D11" s="22" t="n"/>
      <c r="E11" s="8" t="n"/>
      <c r="F11" s="22" t="n"/>
      <c r="G11" s="29">
        <f>IF(OR(D11="",F11="",D11=0),"",F11/D11)</f>
        <v/>
      </c>
      <c r="H11" s="30" t="n"/>
      <c r="I11" s="6" t="n"/>
    </row>
    <row r="12" ht="18" customHeight="1">
      <c r="A12" s="6" t="n"/>
      <c r="B12" s="6" t="n"/>
      <c r="C12" s="8" t="n"/>
      <c r="D12" s="22" t="n"/>
      <c r="E12" s="8" t="n"/>
      <c r="F12" s="22" t="n"/>
      <c r="G12" s="29">
        <f>IF(OR(D12="",F12="",D12=0),"",F12/D12)</f>
        <v/>
      </c>
      <c r="H12" s="30" t="n"/>
      <c r="I12" s="6" t="n"/>
    </row>
    <row r="13" ht="18" customHeight="1">
      <c r="A13" s="6" t="n"/>
      <c r="B13" s="6" t="n"/>
      <c r="C13" s="8" t="n"/>
      <c r="D13" s="22" t="n"/>
      <c r="E13" s="8" t="n"/>
      <c r="F13" s="22" t="n"/>
      <c r="G13" s="29">
        <f>IF(OR(D13="",F13="",D13=0),"",F13/D13)</f>
        <v/>
      </c>
      <c r="H13" s="30" t="n"/>
      <c r="I13" s="6" t="n"/>
    </row>
    <row r="14" ht="18" customHeight="1">
      <c r="A14" s="6" t="n"/>
      <c r="B14" s="6" t="n"/>
      <c r="C14" s="8" t="n"/>
      <c r="D14" s="22" t="n"/>
      <c r="E14" s="8" t="n"/>
      <c r="F14" s="22" t="n"/>
      <c r="G14" s="29">
        <f>IF(OR(D14="",F14="",D14=0),"",F14/D14)</f>
        <v/>
      </c>
      <c r="H14" s="30" t="n"/>
      <c r="I14" s="6" t="n"/>
    </row>
    <row r="15" ht="18" customHeight="1">
      <c r="A15" s="6" t="n"/>
      <c r="B15" s="6" t="n"/>
      <c r="C15" s="8" t="n"/>
      <c r="D15" s="22" t="n"/>
      <c r="E15" s="8" t="n"/>
      <c r="F15" s="22" t="n"/>
      <c r="G15" s="29">
        <f>IF(OR(D15="",F15="",D15=0),"",F15/D15)</f>
        <v/>
      </c>
      <c r="H15" s="30" t="n"/>
      <c r="I15" s="6" t="n"/>
    </row>
    <row r="16" ht="18" customHeight="1">
      <c r="A16" s="6" t="n"/>
      <c r="B16" s="6" t="n"/>
      <c r="C16" s="8" t="n"/>
      <c r="D16" s="22" t="n"/>
      <c r="E16" s="8" t="n"/>
      <c r="F16" s="22" t="n"/>
      <c r="G16" s="29">
        <f>IF(OR(D16="",F16="",D16=0),"",F16/D16)</f>
        <v/>
      </c>
      <c r="H16" s="30" t="n"/>
      <c r="I16" s="6" t="n"/>
    </row>
    <row r="17" ht="18" customHeight="1">
      <c r="A17" s="6" t="n"/>
      <c r="B17" s="6" t="n"/>
      <c r="C17" s="8" t="n"/>
      <c r="D17" s="22" t="n"/>
      <c r="E17" s="8" t="n"/>
      <c r="F17" s="22" t="n"/>
      <c r="G17" s="29">
        <f>IF(OR(D17="",F17="",D17=0),"",F17/D17)</f>
        <v/>
      </c>
      <c r="H17" s="30" t="n"/>
      <c r="I17" s="6" t="n"/>
    </row>
    <row r="18" ht="18" customHeight="1">
      <c r="A18" s="6" t="n"/>
      <c r="B18" s="6" t="n"/>
      <c r="C18" s="8" t="n"/>
      <c r="D18" s="22" t="n"/>
      <c r="E18" s="8" t="n"/>
      <c r="F18" s="22" t="n"/>
      <c r="G18" s="29">
        <f>IF(OR(D18="",F18="",D18=0),"",F18/D18)</f>
        <v/>
      </c>
      <c r="H18" s="30" t="n"/>
      <c r="I18" s="6" t="n"/>
    </row>
    <row r="19" ht="18" customHeight="1">
      <c r="A19" s="6" t="n"/>
      <c r="B19" s="6" t="n"/>
      <c r="C19" s="8" t="n"/>
      <c r="D19" s="22" t="n"/>
      <c r="E19" s="8" t="n"/>
      <c r="F19" s="22" t="n"/>
      <c r="G19" s="29">
        <f>IF(OR(D19="",F19="",D19=0),"",F19/D19)</f>
        <v/>
      </c>
      <c r="H19" s="30" t="n"/>
      <c r="I19" s="6" t="n"/>
    </row>
    <row r="20" ht="18" customHeight="1">
      <c r="A20" s="6" t="n"/>
      <c r="B20" s="6" t="n"/>
      <c r="C20" s="8" t="n"/>
      <c r="D20" s="22" t="n"/>
      <c r="E20" s="8" t="n"/>
      <c r="F20" s="22" t="n"/>
      <c r="G20" s="29">
        <f>IF(OR(D20="",F20="",D20=0),"",F20/D20)</f>
        <v/>
      </c>
      <c r="H20" s="30" t="n"/>
      <c r="I20" s="6" t="n"/>
    </row>
    <row r="21" ht="18" customHeight="1">
      <c r="A21" s="6" t="n"/>
      <c r="B21" s="6" t="n"/>
      <c r="C21" s="8" t="n"/>
      <c r="D21" s="22" t="n"/>
      <c r="E21" s="8" t="n"/>
      <c r="F21" s="22" t="n"/>
      <c r="G21" s="29">
        <f>IF(OR(D21="",F21="",D21=0),"",F21/D21)</f>
        <v/>
      </c>
      <c r="H21" s="30" t="n"/>
      <c r="I21" s="6" t="n"/>
    </row>
    <row r="22" ht="18" customHeight="1">
      <c r="A22" s="6" t="n"/>
      <c r="B22" s="6" t="n"/>
      <c r="C22" s="8" t="n"/>
      <c r="D22" s="22" t="n"/>
      <c r="E22" s="8" t="n"/>
      <c r="F22" s="22" t="n"/>
      <c r="G22" s="29">
        <f>IF(OR(D22="",F22="",D22=0),"",F22/D22)</f>
        <v/>
      </c>
      <c r="H22" s="30" t="n"/>
      <c r="I22" s="6" t="n"/>
    </row>
    <row r="23" ht="18" customHeight="1">
      <c r="A23" s="6" t="n"/>
      <c r="B23" s="6" t="n"/>
      <c r="C23" s="8" t="n"/>
      <c r="D23" s="22" t="n"/>
      <c r="E23" s="8" t="n"/>
      <c r="F23" s="22" t="n"/>
      <c r="G23" s="29">
        <f>IF(OR(D23="",F23="",D23=0),"",F23/D23)</f>
        <v/>
      </c>
      <c r="H23" s="30" t="n"/>
      <c r="I23" s="6" t="n"/>
    </row>
    <row r="24" ht="18" customHeight="1">
      <c r="A24" s="6" t="n"/>
      <c r="B24" s="6" t="n"/>
      <c r="C24" s="8" t="n"/>
      <c r="D24" s="22" t="n"/>
      <c r="E24" s="8" t="n"/>
      <c r="F24" s="22" t="n"/>
      <c r="G24" s="29">
        <f>IF(OR(D24="",F24="",D24=0),"",F24/D24)</f>
        <v/>
      </c>
      <c r="H24" s="30" t="n"/>
      <c r="I24" s="6" t="n"/>
    </row>
    <row r="25" ht="18" customHeight="1">
      <c r="A25" s="6" t="n"/>
      <c r="B25" s="6" t="n"/>
      <c r="C25" s="8" t="n"/>
      <c r="D25" s="22" t="n"/>
      <c r="E25" s="8" t="n"/>
      <c r="F25" s="22" t="n"/>
      <c r="G25" s="29">
        <f>IF(OR(D25="",F25="",D25=0),"",F25/D25)</f>
        <v/>
      </c>
      <c r="H25" s="30" t="n"/>
      <c r="I25" s="6" t="n"/>
    </row>
    <row r="26" ht="18" customHeight="1">
      <c r="A26" s="6" t="n"/>
      <c r="B26" s="6" t="n"/>
      <c r="C26" s="8" t="n"/>
      <c r="D26" s="22" t="n"/>
      <c r="E26" s="8" t="n"/>
      <c r="F26" s="22" t="n"/>
      <c r="G26" s="29">
        <f>IF(OR(D26="",F26="",D26=0),"",F26/D26)</f>
        <v/>
      </c>
      <c r="H26" s="30" t="n"/>
      <c r="I26" s="6" t="n"/>
    </row>
    <row r="27" ht="18" customHeight="1">
      <c r="A27" s="6" t="n"/>
      <c r="B27" s="6" t="n"/>
      <c r="C27" s="8" t="n"/>
      <c r="D27" s="22" t="n"/>
      <c r="E27" s="8" t="n"/>
      <c r="F27" s="22" t="n"/>
      <c r="G27" s="29">
        <f>IF(OR(D27="",F27="",D27=0),"",F27/D27)</f>
        <v/>
      </c>
      <c r="H27" s="30" t="n"/>
      <c r="I27" s="6" t="n"/>
    </row>
    <row r="28" ht="18" customHeight="1">
      <c r="A28" s="6" t="n"/>
      <c r="B28" s="6" t="n"/>
      <c r="C28" s="8" t="n"/>
      <c r="D28" s="22" t="n"/>
      <c r="E28" s="8" t="n"/>
      <c r="F28" s="22" t="n"/>
      <c r="G28" s="29">
        <f>IF(OR(D28="",F28="",D28=0),"",F28/D28)</f>
        <v/>
      </c>
      <c r="H28" s="30" t="n"/>
      <c r="I28" s="6" t="n"/>
    </row>
    <row r="29" ht="18" customHeight="1">
      <c r="A29" s="6" t="n"/>
      <c r="B29" s="6" t="n"/>
      <c r="C29" s="8" t="n"/>
      <c r="D29" s="22" t="n"/>
      <c r="E29" s="8" t="n"/>
      <c r="F29" s="22" t="n"/>
      <c r="G29" s="29">
        <f>IF(OR(D29="",F29="",D29=0),"",F29/D29)</f>
        <v/>
      </c>
      <c r="H29" s="30" t="n"/>
      <c r="I29" s="6" t="n"/>
    </row>
    <row r="30" ht="18" customHeight="1">
      <c r="A30" s="6" t="n"/>
      <c r="B30" s="6" t="n"/>
      <c r="C30" s="8" t="n"/>
      <c r="D30" s="22" t="n"/>
      <c r="E30" s="8" t="n"/>
      <c r="F30" s="22" t="n"/>
      <c r="G30" s="29">
        <f>IF(OR(D30="",F30="",D30=0),"",F30/D30)</f>
        <v/>
      </c>
      <c r="H30" s="30" t="n"/>
      <c r="I30" s="6" t="n"/>
    </row>
    <row r="31" ht="18" customHeight="1">
      <c r="A31" s="6" t="n"/>
      <c r="B31" s="6" t="n"/>
      <c r="C31" s="8" t="n"/>
      <c r="D31" s="22" t="n"/>
      <c r="E31" s="8" t="n"/>
      <c r="F31" s="22" t="n"/>
      <c r="G31" s="29">
        <f>IF(OR(D31="",F31="",D31=0),"",F31/D31)</f>
        <v/>
      </c>
      <c r="H31" s="30" t="n"/>
      <c r="I31" s="6" t="n"/>
    </row>
    <row r="32" ht="18" customHeight="1">
      <c r="A32" s="6" t="n"/>
      <c r="B32" s="6" t="n"/>
      <c r="C32" s="8" t="n"/>
      <c r="D32" s="22" t="n"/>
      <c r="E32" s="8" t="n"/>
      <c r="F32" s="22" t="n"/>
      <c r="G32" s="29">
        <f>IF(OR(D32="",F32="",D32=0),"",F32/D32)</f>
        <v/>
      </c>
      <c r="H32" s="30" t="n"/>
      <c r="I32" s="6" t="n"/>
    </row>
    <row r="33" ht="18" customHeight="1">
      <c r="A33" s="6" t="n"/>
      <c r="B33" s="6" t="n"/>
      <c r="C33" s="8" t="n"/>
      <c r="D33" s="22" t="n"/>
      <c r="E33" s="8" t="n"/>
      <c r="F33" s="22" t="n"/>
      <c r="G33" s="29">
        <f>IF(OR(D33="",F33="",D33=0),"",F33/D33)</f>
        <v/>
      </c>
      <c r="H33" s="30" t="n"/>
      <c r="I33" s="6" t="n"/>
    </row>
    <row r="34" ht="18" customHeight="1">
      <c r="A34" s="6" t="n"/>
      <c r="B34" s="6" t="n"/>
      <c r="C34" s="8" t="n"/>
      <c r="D34" s="22" t="n"/>
      <c r="E34" s="8" t="n"/>
      <c r="F34" s="22" t="n"/>
      <c r="G34" s="29">
        <f>IF(OR(D34="",F34="",D34=0),"",F34/D34)</f>
        <v/>
      </c>
      <c r="H34" s="30" t="n"/>
      <c r="I34" s="6" t="n"/>
    </row>
    <row r="35" ht="18" customHeight="1">
      <c r="A35" s="6" t="n"/>
      <c r="B35" s="6" t="n"/>
      <c r="C35" s="8" t="n"/>
      <c r="D35" s="22" t="n"/>
      <c r="E35" s="8" t="n"/>
      <c r="F35" s="22" t="n"/>
      <c r="G35" s="29">
        <f>IF(OR(D35="",F35="",D35=0),"",F35/D35)</f>
        <v/>
      </c>
      <c r="H35" s="30" t="n"/>
      <c r="I35" s="6" t="n"/>
    </row>
    <row r="36" ht="18" customHeight="1">
      <c r="A36" s="6" t="n"/>
      <c r="B36" s="6" t="n"/>
      <c r="C36" s="8" t="n"/>
      <c r="D36" s="22" t="n"/>
      <c r="E36" s="8" t="n"/>
      <c r="F36" s="22" t="n"/>
      <c r="G36" s="29">
        <f>IF(OR(D36="",F36="",D36=0),"",F36/D36)</f>
        <v/>
      </c>
      <c r="H36" s="30" t="n"/>
      <c r="I36" s="6" t="n"/>
    </row>
    <row r="37" ht="18" customHeight="1">
      <c r="A37" s="6" t="n"/>
      <c r="B37" s="6" t="n"/>
      <c r="C37" s="8" t="n"/>
      <c r="D37" s="22" t="n"/>
      <c r="E37" s="8" t="n"/>
      <c r="F37" s="22" t="n"/>
      <c r="G37" s="29">
        <f>IF(OR(D37="",F37="",D37=0),"",F37/D37)</f>
        <v/>
      </c>
      <c r="H37" s="30" t="n"/>
      <c r="I37" s="6" t="n"/>
    </row>
    <row r="38" ht="18" customHeight="1">
      <c r="A38" s="6" t="n"/>
      <c r="B38" s="6" t="n"/>
      <c r="C38" s="8" t="n"/>
      <c r="D38" s="22" t="n"/>
      <c r="E38" s="8" t="n"/>
      <c r="F38" s="22" t="n"/>
      <c r="G38" s="29">
        <f>IF(OR(D38="",F38="",D38=0),"",F38/D38)</f>
        <v/>
      </c>
      <c r="H38" s="30" t="n"/>
      <c r="I38" s="6" t="n"/>
    </row>
    <row r="39" ht="18" customHeight="1">
      <c r="A39" s="6" t="n"/>
      <c r="B39" s="6" t="n"/>
      <c r="C39" s="8" t="n"/>
      <c r="D39" s="22" t="n"/>
      <c r="E39" s="8" t="n"/>
      <c r="F39" s="22" t="n"/>
      <c r="G39" s="29">
        <f>IF(OR(D39="",F39="",D39=0),"",F39/D39)</f>
        <v/>
      </c>
      <c r="H39" s="30" t="n"/>
      <c r="I39" s="6" t="n"/>
    </row>
    <row r="40" ht="18" customHeight="1">
      <c r="A40" s="6" t="n"/>
      <c r="B40" s="6" t="n"/>
      <c r="C40" s="8" t="n"/>
      <c r="D40" s="22" t="n"/>
      <c r="E40" s="8" t="n"/>
      <c r="F40" s="22" t="n"/>
      <c r="G40" s="29">
        <f>IF(OR(D40="",F40="",D40=0),"",F40/D40)</f>
        <v/>
      </c>
      <c r="H40" s="30" t="n"/>
      <c r="I40" s="6" t="n"/>
    </row>
    <row r="41" ht="18" customHeight="1">
      <c r="A41" s="6" t="n"/>
      <c r="B41" s="6" t="n"/>
      <c r="C41" s="8" t="n"/>
      <c r="D41" s="22" t="n"/>
      <c r="E41" s="8" t="n"/>
      <c r="F41" s="22" t="n"/>
      <c r="G41" s="29">
        <f>IF(OR(D41="",F41="",D41=0),"",F41/D41)</f>
        <v/>
      </c>
      <c r="H41" s="30" t="n"/>
      <c r="I41" s="6" t="n"/>
    </row>
    <row r="42" ht="18" customHeight="1">
      <c r="A42" s="6" t="n"/>
      <c r="B42" s="6" t="n"/>
      <c r="C42" s="8" t="n"/>
      <c r="D42" s="22" t="n"/>
      <c r="E42" s="8" t="n"/>
      <c r="F42" s="22" t="n"/>
      <c r="G42" s="29">
        <f>IF(OR(D42="",F42="",D42=0),"",F42/D42)</f>
        <v/>
      </c>
      <c r="H42" s="30" t="n"/>
      <c r="I42" s="6" t="n"/>
    </row>
    <row r="43" ht="18" customHeight="1">
      <c r="A43" s="6" t="n"/>
      <c r="B43" s="6" t="n"/>
      <c r="C43" s="8" t="n"/>
      <c r="D43" s="22" t="n"/>
      <c r="E43" s="8" t="n"/>
      <c r="F43" s="22" t="n"/>
      <c r="G43" s="29">
        <f>IF(OR(D43="",F43="",D43=0),"",F43/D43)</f>
        <v/>
      </c>
      <c r="H43" s="30" t="n"/>
      <c r="I43" s="6" t="n"/>
    </row>
    <row r="44" ht="18" customHeight="1">
      <c r="A44" s="6" t="n"/>
      <c r="B44" s="6" t="n"/>
      <c r="C44" s="8" t="n"/>
      <c r="D44" s="22" t="n"/>
      <c r="E44" s="8" t="n"/>
      <c r="F44" s="22" t="n"/>
      <c r="G44" s="29">
        <f>IF(OR(D44="",F44="",D44=0),"",F44/D44)</f>
        <v/>
      </c>
      <c r="H44" s="30" t="n"/>
      <c r="I44" s="6" t="n"/>
    </row>
    <row r="46">
      <c r="A46" s="27" t="inlineStr">
        <is>
          <t>쓰는 법</t>
        </is>
      </c>
    </row>
    <row r="47">
      <c r="A47" s="28" t="inlineStr">
        <is>
          <t>1. 재료 이름은 원가표에서 고를 이름 그대로 적어요(같은 이름이어야 단가를 불러와요).</t>
        </is>
      </c>
    </row>
    <row r="48">
      <c r="A48" s="28" t="inlineStr">
        <is>
          <t>2. 구입량과 단위는 원가표 사용량과 같은 단위로 적어요(예: 1kg → 1000 g).</t>
        </is>
      </c>
    </row>
    <row r="49">
      <c r="A49" s="28" t="inlineStr">
        <is>
          <t>3. 재료값이 오르면 이 표의 구입 가격만 고치면 모든 원가가 같이 바뀌어요.</t>
        </is>
      </c>
    </row>
  </sheetData>
  <mergeCells count="5">
    <mergeCell ref="A2:I2"/>
    <mergeCell ref="A49:I49"/>
    <mergeCell ref="A47:I47"/>
    <mergeCell ref="A1:I1"/>
    <mergeCell ref="A48:I48"/>
  </mergeCells>
  <dataValidations count="1">
    <dataValidation sqref="E5:E44" showDropDown="0" showInputMessage="0" showErrorMessage="0" allowBlank="1" type="list">
      <formula1>"g,ml,개,장,cm,kg,L"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12" customWidth="1" min="4" max="4"/>
    <col width="10" customWidth="1" min="5" max="5"/>
    <col width="12" customWidth="1" min="6" max="6"/>
    <col width="10" customWidth="1" min="7" max="7"/>
    <col width="16" customWidth="1" min="8" max="8"/>
  </cols>
  <sheetData>
    <row r="1" ht="34" customHeight="1">
      <c r="A1" s="1" t="inlineStr">
        <is>
          <t>메 뉴 · 상 품 원 가 표</t>
        </is>
      </c>
    </row>
    <row r="2">
      <c r="A2" s="2" t="inlineStr">
        <is>
          <t>재료를 고르고 사용량만 적으면 1개 원가·원가율·마진·권장 판매가가 계산됩니다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 ht="22" customHeight="1">
      <c r="A4" s="4" t="inlineStr">
        <is>
          <t>메뉴·상품명</t>
        </is>
      </c>
      <c r="B4" s="5" t="n"/>
      <c r="C4" s="6" t="inlineStr">
        <is>
          <t>바닐라 라떼(ICE)</t>
        </is>
      </c>
      <c r="D4" s="7" t="n"/>
      <c r="E4" s="7" t="n"/>
      <c r="F4" s="4" t="inlineStr">
        <is>
          <t>분류</t>
        </is>
      </c>
      <c r="G4" s="8" t="inlineStr">
        <is>
          <t>음료</t>
        </is>
      </c>
      <c r="H4" s="7" t="n"/>
    </row>
    <row r="5" ht="22" customHeight="1">
      <c r="A5" s="4" t="inlineStr">
        <is>
          <t>판매가</t>
        </is>
      </c>
      <c r="B5" s="5" t="n"/>
      <c r="C5" s="9" t="n">
        <v>5500</v>
      </c>
      <c r="D5" s="7" t="n"/>
      <c r="E5" s="7" t="n"/>
      <c r="F5" s="4" t="inlineStr">
        <is>
          <t>가격 기준</t>
        </is>
      </c>
      <c r="G5" s="8" t="inlineStr">
        <is>
          <t>부가세 포함</t>
        </is>
      </c>
      <c r="H5" s="7" t="n"/>
    </row>
    <row r="6" ht="22" customHeight="1">
      <c r="A6" s="4" t="inlineStr">
        <is>
          <t>목표 원가율</t>
        </is>
      </c>
      <c r="B6" s="5" t="n"/>
      <c r="C6" s="10" t="n">
        <v>0.3</v>
      </c>
      <c r="D6" s="7" t="n"/>
      <c r="E6" s="7" t="n"/>
      <c r="F6" s="4" t="inlineStr">
        <is>
          <t>1회 생산량</t>
        </is>
      </c>
      <c r="G6" s="11" t="n">
        <v>1</v>
      </c>
      <c r="H6" s="7" t="n"/>
    </row>
    <row r="7"/>
    <row r="8" ht="24" customHeight="1">
      <c r="A8" s="12" t="inlineStr">
        <is>
          <t>번호</t>
        </is>
      </c>
      <c r="B8" s="12" t="inlineStr">
        <is>
          <t>재료명</t>
        </is>
      </c>
      <c r="C8" s="12" t="inlineStr">
        <is>
          <t>단위</t>
        </is>
      </c>
      <c r="D8" s="12" t="inlineStr">
        <is>
          <t>단위당 가격</t>
        </is>
      </c>
      <c r="E8" s="12" t="inlineStr">
        <is>
          <t>사용량</t>
        </is>
      </c>
      <c r="F8" s="12" t="inlineStr">
        <is>
          <t>원가</t>
        </is>
      </c>
      <c r="G8" s="12" t="inlineStr">
        <is>
          <t>비중</t>
        </is>
      </c>
      <c r="H8" s="12" t="inlineStr">
        <is>
          <t>비고</t>
        </is>
      </c>
    </row>
    <row r="9" ht="20" customHeight="1">
      <c r="A9" s="8" t="n">
        <v>1</v>
      </c>
      <c r="B9" s="6" t="inlineStr">
        <is>
          <t>원두(블렌드)</t>
        </is>
      </c>
      <c r="C9" s="13">
        <f>IF(B9="","",IFERROR(VLOOKUP(B9,'재료 단가표(예시)'!$A$5:$G$44,5,FALSE),"없음"))</f>
        <v/>
      </c>
      <c r="D9" s="14">
        <f>IF(B9="","",IFERROR(VLOOKUP(B9,'재료 단가표(예시)'!$A$5:$G$44,7,FALSE),""))</f>
        <v/>
      </c>
      <c r="E9" s="15" t="n">
        <v>20</v>
      </c>
      <c r="F9" s="16">
        <f>IF(OR(D9="",E9=""),"",ROUND(D9*E9,0))</f>
        <v/>
      </c>
      <c r="G9" s="17">
        <f>IF(OR(F9="",$F$24=""),"",F9/$F$24)</f>
        <v/>
      </c>
      <c r="H9" s="6" t="inlineStr">
        <is>
          <t>에스프레소 2샷</t>
        </is>
      </c>
    </row>
    <row r="10" ht="20" customHeight="1">
      <c r="A10" s="8" t="n">
        <v>2</v>
      </c>
      <c r="B10" s="6" t="inlineStr">
        <is>
          <t>우유</t>
        </is>
      </c>
      <c r="C10" s="13">
        <f>IF(B10="","",IFERROR(VLOOKUP(B10,'재료 단가표(예시)'!$A$5:$G$44,5,FALSE),"없음"))</f>
        <v/>
      </c>
      <c r="D10" s="14">
        <f>IF(B10="","",IFERROR(VLOOKUP(B10,'재료 단가표(예시)'!$A$5:$G$44,7,FALSE),""))</f>
        <v/>
      </c>
      <c r="E10" s="15" t="n">
        <v>200</v>
      </c>
      <c r="F10" s="16">
        <f>IF(OR(D10="",E10=""),"",ROUND(D10*E10,0))</f>
        <v/>
      </c>
      <c r="G10" s="17">
        <f>IF(OR(F10="",$F$24=""),"",F10/$F$24)</f>
        <v/>
      </c>
      <c r="H10" s="6" t="n"/>
    </row>
    <row r="11" ht="20" customHeight="1">
      <c r="A11" s="8" t="n">
        <v>3</v>
      </c>
      <c r="B11" s="6" t="inlineStr">
        <is>
          <t>바닐라 시럽</t>
        </is>
      </c>
      <c r="C11" s="13">
        <f>IF(B11="","",IFERROR(VLOOKUP(B11,'재료 단가표(예시)'!$A$5:$G$44,5,FALSE),"없음"))</f>
        <v/>
      </c>
      <c r="D11" s="14">
        <f>IF(B11="","",IFERROR(VLOOKUP(B11,'재료 단가표(예시)'!$A$5:$G$44,7,FALSE),""))</f>
        <v/>
      </c>
      <c r="E11" s="15" t="n">
        <v>20</v>
      </c>
      <c r="F11" s="16">
        <f>IF(OR(D11="",E11=""),"",ROUND(D11*E11,0))</f>
        <v/>
      </c>
      <c r="G11" s="17">
        <f>IF(OR(F11="",$F$24=""),"",F11/$F$24)</f>
        <v/>
      </c>
      <c r="H11" s="6" t="n"/>
    </row>
    <row r="12" ht="20" customHeight="1">
      <c r="A12" s="8" t="n">
        <v>4</v>
      </c>
      <c r="B12" s="6" t="inlineStr">
        <is>
          <t>휘핑크림</t>
        </is>
      </c>
      <c r="C12" s="13">
        <f>IF(B12="","",IFERROR(VLOOKUP(B12,'재료 단가표(예시)'!$A$5:$G$44,5,FALSE),"없음"))</f>
        <v/>
      </c>
      <c r="D12" s="14">
        <f>IF(B12="","",IFERROR(VLOOKUP(B12,'재료 단가표(예시)'!$A$5:$G$44,7,FALSE),""))</f>
        <v/>
      </c>
      <c r="E12" s="15" t="n">
        <v>15</v>
      </c>
      <c r="F12" s="16">
        <f>IF(OR(D12="",E12=""),"",ROUND(D12*E12,0))</f>
        <v/>
      </c>
      <c r="G12" s="17">
        <f>IF(OR(F12="",$F$24=""),"",F12/$F$24)</f>
        <v/>
      </c>
      <c r="H12" s="6" t="inlineStr">
        <is>
          <t>토핑</t>
        </is>
      </c>
    </row>
    <row r="13" ht="20" customHeight="1">
      <c r="A13" s="8" t="n">
        <v>5</v>
      </c>
      <c r="B13" s="6" t="n"/>
      <c r="C13" s="13">
        <f>IF(B13="","",IFERROR(VLOOKUP(B13,'재료 단가표(예시)'!$A$5:$G$44,5,FALSE),"없음"))</f>
        <v/>
      </c>
      <c r="D13" s="14">
        <f>IF(B13="","",IFERROR(VLOOKUP(B13,'재료 단가표(예시)'!$A$5:$G$44,7,FALSE),""))</f>
        <v/>
      </c>
      <c r="E13" s="15" t="n"/>
      <c r="F13" s="16">
        <f>IF(OR(D13="",E13=""),"",ROUND(D13*E13,0))</f>
        <v/>
      </c>
      <c r="G13" s="17">
        <f>IF(OR(F13="",$F$24=""),"",F13/$F$24)</f>
        <v/>
      </c>
      <c r="H13" s="6" t="n"/>
    </row>
    <row r="14" ht="20" customHeight="1">
      <c r="A14" s="8" t="n">
        <v>6</v>
      </c>
      <c r="B14" s="6" t="n"/>
      <c r="C14" s="13">
        <f>IF(B14="","",IFERROR(VLOOKUP(B14,'재료 단가표(예시)'!$A$5:$G$44,5,FALSE),"없음"))</f>
        <v/>
      </c>
      <c r="D14" s="14">
        <f>IF(B14="","",IFERROR(VLOOKUP(B14,'재료 단가표(예시)'!$A$5:$G$44,7,FALSE),""))</f>
        <v/>
      </c>
      <c r="E14" s="15" t="n"/>
      <c r="F14" s="16">
        <f>IF(OR(D14="",E14=""),"",ROUND(D14*E14,0))</f>
        <v/>
      </c>
      <c r="G14" s="17">
        <f>IF(OR(F14="",$F$24=""),"",F14/$F$24)</f>
        <v/>
      </c>
      <c r="H14" s="6" t="n"/>
    </row>
    <row r="15" ht="20" customHeight="1">
      <c r="A15" s="8" t="n">
        <v>7</v>
      </c>
      <c r="B15" s="6" t="n"/>
      <c r="C15" s="13">
        <f>IF(B15="","",IFERROR(VLOOKUP(B15,'재료 단가표(예시)'!$A$5:$G$44,5,FALSE),"없음"))</f>
        <v/>
      </c>
      <c r="D15" s="14">
        <f>IF(B15="","",IFERROR(VLOOKUP(B15,'재료 단가표(예시)'!$A$5:$G$44,7,FALSE),""))</f>
        <v/>
      </c>
      <c r="E15" s="15" t="n"/>
      <c r="F15" s="16">
        <f>IF(OR(D15="",E15=""),"",ROUND(D15*E15,0))</f>
        <v/>
      </c>
      <c r="G15" s="17">
        <f>IF(OR(F15="",$F$24=""),"",F15/$F$24)</f>
        <v/>
      </c>
      <c r="H15" s="6" t="n"/>
    </row>
    <row r="16" ht="20" customHeight="1">
      <c r="A16" s="8" t="n">
        <v>8</v>
      </c>
      <c r="B16" s="6" t="n"/>
      <c r="C16" s="13">
        <f>IF(B16="","",IFERROR(VLOOKUP(B16,'재료 단가표(예시)'!$A$5:$G$44,5,FALSE),"없음"))</f>
        <v/>
      </c>
      <c r="D16" s="14">
        <f>IF(B16="","",IFERROR(VLOOKUP(B16,'재료 단가표(예시)'!$A$5:$G$44,7,FALSE),""))</f>
        <v/>
      </c>
      <c r="E16" s="15" t="n"/>
      <c r="F16" s="16">
        <f>IF(OR(D16="",E16=""),"",ROUND(D16*E16,0))</f>
        <v/>
      </c>
      <c r="G16" s="17">
        <f>IF(OR(F16="",$F$24=""),"",F16/$F$24)</f>
        <v/>
      </c>
      <c r="H16" s="6" t="n"/>
    </row>
    <row r="17" ht="20" customHeight="1">
      <c r="A17" s="8" t="n">
        <v>9</v>
      </c>
      <c r="B17" s="6" t="n"/>
      <c r="C17" s="13">
        <f>IF(B17="","",IFERROR(VLOOKUP(B17,'재료 단가표(예시)'!$A$5:$G$44,5,FALSE),"없음"))</f>
        <v/>
      </c>
      <c r="D17" s="14">
        <f>IF(B17="","",IFERROR(VLOOKUP(B17,'재료 단가표(예시)'!$A$5:$G$44,7,FALSE),""))</f>
        <v/>
      </c>
      <c r="E17" s="15" t="n"/>
      <c r="F17" s="16">
        <f>IF(OR(D17="",E17=""),"",ROUND(D17*E17,0))</f>
        <v/>
      </c>
      <c r="G17" s="17">
        <f>IF(OR(F17="",$F$24=""),"",F17/$F$24)</f>
        <v/>
      </c>
      <c r="H17" s="6" t="n"/>
    </row>
    <row r="18" ht="20" customHeight="1">
      <c r="A18" s="8" t="n">
        <v>10</v>
      </c>
      <c r="B18" s="6" t="n"/>
      <c r="C18" s="13">
        <f>IF(B18="","",IFERROR(VLOOKUP(B18,'재료 단가표(예시)'!$A$5:$G$44,5,FALSE),"없음"))</f>
        <v/>
      </c>
      <c r="D18" s="14">
        <f>IF(B18="","",IFERROR(VLOOKUP(B18,'재료 단가표(예시)'!$A$5:$G$44,7,FALSE),""))</f>
        <v/>
      </c>
      <c r="E18" s="15" t="n"/>
      <c r="F18" s="16">
        <f>IF(OR(D18="",E18=""),"",ROUND(D18*E18,0))</f>
        <v/>
      </c>
      <c r="G18" s="17">
        <f>IF(OR(F18="",$F$24=""),"",F18/$F$24)</f>
        <v/>
      </c>
      <c r="H18" s="6" t="n"/>
    </row>
    <row r="19" ht="20" customHeight="1">
      <c r="A19" s="8" t="n">
        <v>11</v>
      </c>
      <c r="B19" s="6" t="n"/>
      <c r="C19" s="13">
        <f>IF(B19="","",IFERROR(VLOOKUP(B19,'재료 단가표(예시)'!$A$5:$G$44,5,FALSE),"없음"))</f>
        <v/>
      </c>
      <c r="D19" s="14">
        <f>IF(B19="","",IFERROR(VLOOKUP(B19,'재료 단가표(예시)'!$A$5:$G$44,7,FALSE),""))</f>
        <v/>
      </c>
      <c r="E19" s="15" t="n"/>
      <c r="F19" s="16">
        <f>IF(OR(D19="",E19=""),"",ROUND(D19*E19,0))</f>
        <v/>
      </c>
      <c r="G19" s="17">
        <f>IF(OR(F19="",$F$24=""),"",F19/$F$24)</f>
        <v/>
      </c>
      <c r="H19" s="6" t="n"/>
    </row>
    <row r="20" ht="20" customHeight="1">
      <c r="A20" s="8" t="n">
        <v>12</v>
      </c>
      <c r="B20" s="6" t="n"/>
      <c r="C20" s="13">
        <f>IF(B20="","",IFERROR(VLOOKUP(B20,'재료 단가표(예시)'!$A$5:$G$44,5,FALSE),"없음"))</f>
        <v/>
      </c>
      <c r="D20" s="14">
        <f>IF(B20="","",IFERROR(VLOOKUP(B20,'재료 단가표(예시)'!$A$5:$G$44,7,FALSE),""))</f>
        <v/>
      </c>
      <c r="E20" s="15" t="n"/>
      <c r="F20" s="16">
        <f>IF(OR(D20="",E20=""),"",ROUND(D20*E20,0))</f>
        <v/>
      </c>
      <c r="G20" s="17">
        <f>IF(OR(F20="",$F$24=""),"",F20/$F$24)</f>
        <v/>
      </c>
      <c r="H20" s="6" t="n"/>
    </row>
    <row r="21" ht="20" customHeight="1">
      <c r="A21" s="8" t="n">
        <v>13</v>
      </c>
      <c r="B21" s="6" t="n"/>
      <c r="C21" s="13">
        <f>IF(B21="","",IFERROR(VLOOKUP(B21,'재료 단가표(예시)'!$A$5:$G$44,5,FALSE),"없음"))</f>
        <v/>
      </c>
      <c r="D21" s="14">
        <f>IF(B21="","",IFERROR(VLOOKUP(B21,'재료 단가표(예시)'!$A$5:$G$44,7,FALSE),""))</f>
        <v/>
      </c>
      <c r="E21" s="15" t="n"/>
      <c r="F21" s="16">
        <f>IF(OR(D21="",E21=""),"",ROUND(D21*E21,0))</f>
        <v/>
      </c>
      <c r="G21" s="17">
        <f>IF(OR(F21="",$F$24=""),"",F21/$F$24)</f>
        <v/>
      </c>
      <c r="H21" s="6" t="n"/>
    </row>
    <row r="22" ht="20" customHeight="1">
      <c r="A22" s="8" t="n">
        <v>14</v>
      </c>
      <c r="B22" s="6" t="n"/>
      <c r="C22" s="13">
        <f>IF(B22="","",IFERROR(VLOOKUP(B22,'재료 단가표(예시)'!$A$5:$G$44,5,FALSE),"없음"))</f>
        <v/>
      </c>
      <c r="D22" s="14">
        <f>IF(B22="","",IFERROR(VLOOKUP(B22,'재료 단가표(예시)'!$A$5:$G$44,7,FALSE),""))</f>
        <v/>
      </c>
      <c r="E22" s="15" t="n"/>
      <c r="F22" s="16">
        <f>IF(OR(D22="",E22=""),"",ROUND(D22*E22,0))</f>
        <v/>
      </c>
      <c r="G22" s="17">
        <f>IF(OR(F22="",$F$24=""),"",F22/$F$24)</f>
        <v/>
      </c>
      <c r="H22" s="6" t="n"/>
    </row>
    <row r="23" ht="20" customHeight="1">
      <c r="A23" s="8" t="n">
        <v>15</v>
      </c>
      <c r="B23" s="6" t="n"/>
      <c r="C23" s="13">
        <f>IF(B23="","",IFERROR(VLOOKUP(B23,'재료 단가표(예시)'!$A$5:$G$44,5,FALSE),"없음"))</f>
        <v/>
      </c>
      <c r="D23" s="14">
        <f>IF(B23="","",IFERROR(VLOOKUP(B23,'재료 단가표(예시)'!$A$5:$G$44,7,FALSE),""))</f>
        <v/>
      </c>
      <c r="E23" s="15" t="n"/>
      <c r="F23" s="16">
        <f>IF(OR(D23="",E23=""),"",ROUND(D23*E23,0))</f>
        <v/>
      </c>
      <c r="G23" s="17">
        <f>IF(OR(F23="",$F$24=""),"",F23/$F$24)</f>
        <v/>
      </c>
      <c r="H23" s="6" t="n"/>
    </row>
    <row r="24" ht="22" customHeight="1">
      <c r="A24" s="4" t="inlineStr">
        <is>
          <t>재료 원가 합계 (1회 생산분)</t>
        </is>
      </c>
      <c r="B24" s="5" t="n"/>
      <c r="C24" s="5" t="n"/>
      <c r="D24" s="5" t="n"/>
      <c r="E24" s="5" t="n"/>
      <c r="F24" s="18">
        <f>IF(COUNT(F9:F23)=0,"",SUM(F9:F23))</f>
        <v/>
      </c>
      <c r="G24" s="19" t="n"/>
      <c r="H24" s="19" t="n"/>
    </row>
    <row r="25"/>
    <row r="26" ht="22" customHeight="1">
      <c r="A26" s="20" t="inlineStr">
        <is>
          <t>1개 원가와 마진</t>
        </is>
      </c>
    </row>
    <row r="27" ht="22" customHeight="1">
      <c r="A27" s="4" t="inlineStr">
        <is>
          <t>재료 원가 (1개)</t>
        </is>
      </c>
      <c r="B27" s="5" t="n"/>
      <c r="C27" s="5" t="n"/>
      <c r="D27" s="16">
        <f>IF(F24="","",ROUND(F24/MAX(G6,1),0))</f>
        <v/>
      </c>
      <c r="E27" s="21" t="n"/>
      <c r="F27" s="4" t="inlineStr">
        <is>
          <t>공급가 (부가세 제외)</t>
        </is>
      </c>
      <c r="G27" s="5" t="n"/>
      <c r="H27" s="16">
        <f>IF(C5="","",IF(G5="부가세 포함",ROUND(C5/1.1,0),C5))</f>
        <v/>
      </c>
    </row>
    <row r="28" ht="22" customHeight="1">
      <c r="A28" s="4" t="inlineStr">
        <is>
          <t>포장·부자재 (1개)</t>
        </is>
      </c>
      <c r="B28" s="5" t="n"/>
      <c r="C28" s="5" t="n"/>
      <c r="D28" s="22" t="n">
        <v>170</v>
      </c>
      <c r="E28" s="7" t="n"/>
      <c r="F28" s="4" t="inlineStr">
        <is>
          <t>1개 원가</t>
        </is>
      </c>
      <c r="G28" s="5" t="n"/>
      <c r="H28" s="18">
        <f>IF(D27="","",D27+SUM(D28,D29))</f>
        <v/>
      </c>
    </row>
    <row r="29" ht="22" customHeight="1">
      <c r="A29" s="4" t="inlineStr">
        <is>
          <t>기타 비용 (1개)</t>
        </is>
      </c>
      <c r="B29" s="5" t="n"/>
      <c r="C29" s="5" t="n"/>
      <c r="D29" s="22" t="n">
        <v>50</v>
      </c>
      <c r="E29" s="7" t="n"/>
      <c r="F29" s="4" t="inlineStr">
        <is>
          <t>원가율</t>
        </is>
      </c>
      <c r="G29" s="5" t="n"/>
      <c r="H29" s="23">
        <f>IF(OR(H27="",H28="",H27=0),"",H28/H27)</f>
        <v/>
      </c>
    </row>
    <row r="30" ht="22" customHeight="1">
      <c r="A30" s="4" t="inlineStr">
        <is>
          <t>마진 (1개)</t>
        </is>
      </c>
      <c r="B30" s="5" t="n"/>
      <c r="C30" s="5" t="n"/>
      <c r="D30" s="18">
        <f>IF(OR(H27="",H28=""),"",H27-H28)</f>
        <v/>
      </c>
      <c r="E30" s="21" t="n"/>
      <c r="F30" s="4" t="inlineStr">
        <is>
          <t>마진율</t>
        </is>
      </c>
      <c r="G30" s="5" t="n"/>
      <c r="H30" s="24">
        <f>IF(OR(D30="",H27=0),"",D30/H27)</f>
        <v/>
      </c>
    </row>
    <row r="31" ht="22" customHeight="1">
      <c r="A31" s="4" t="inlineStr">
        <is>
          <t>권장 판매가 (목표 원가율 기준)</t>
        </is>
      </c>
      <c r="B31" s="5" t="n"/>
      <c r="C31" s="5" t="n"/>
      <c r="D31" s="25">
        <f>IF(OR(H28="",C6="",C6=0),"",ROUNDUP(H28/MAX(C6,0.01)*IF(G5="부가세 포함",1.1,1),-2))</f>
        <v/>
      </c>
      <c r="E31" s="21" t="n"/>
      <c r="F31" s="4" t="inlineStr">
        <is>
          <t>판정</t>
        </is>
      </c>
      <c r="G31" s="5" t="n"/>
      <c r="H31" s="26">
        <f>IF(OR(H29="",C6=""),"",IF(H29&gt;C6,"원가율 높음","목표 이내"))</f>
        <v/>
      </c>
    </row>
    <row r="32"/>
    <row r="33">
      <c r="A33" s="27" t="inlineStr">
        <is>
          <t>쓰는 법</t>
        </is>
      </c>
    </row>
    <row r="34">
      <c r="A34" s="28" t="inlineStr">
        <is>
          <t>1. '재료 단가표' 시트에 재료별 구입 가격·구입량을 한 번 적어 두면 1g·1ml당 가격이 계산돼요.</t>
        </is>
      </c>
    </row>
    <row r="35">
      <c r="A35" s="28" t="inlineStr">
        <is>
          <t>2. 원가표에서 재료명을 목록에서 고르고 사용량만 적으면 단가를 불러와 원가가 계산돼요('없음'이면 단가표에 없는 재료).</t>
        </is>
      </c>
    </row>
    <row r="36">
      <c r="A36" s="28" t="inlineStr">
        <is>
          <t>3. 케이크 1판처럼 한 번에 여러 개가 나오면 '1회 생산량'에 개수를 적어 1개 원가로 나눠요.</t>
        </is>
      </c>
    </row>
    <row r="37">
      <c r="A37" s="28" t="inlineStr">
        <is>
          <t>4. 판매가·목표 원가율을 적으면 원가율·마진·권장 판매가가 나오고, 목표를 넘으면 빨갛게 표시돼요.</t>
        </is>
      </c>
    </row>
  </sheetData>
  <mergeCells count="32">
    <mergeCell ref="A24:E24"/>
    <mergeCell ref="F29:G29"/>
    <mergeCell ref="A27:C27"/>
    <mergeCell ref="A36:H36"/>
    <mergeCell ref="A1:H1"/>
    <mergeCell ref="D31:E31"/>
    <mergeCell ref="A6:B6"/>
    <mergeCell ref="F30:G30"/>
    <mergeCell ref="D27:E27"/>
    <mergeCell ref="G6:H6"/>
    <mergeCell ref="A29:C29"/>
    <mergeCell ref="A37:H37"/>
    <mergeCell ref="A28:C28"/>
    <mergeCell ref="A26:H26"/>
    <mergeCell ref="A2:H2"/>
    <mergeCell ref="A31:C31"/>
    <mergeCell ref="A5:B5"/>
    <mergeCell ref="G5:H5"/>
    <mergeCell ref="F31:G31"/>
    <mergeCell ref="D28:E28"/>
    <mergeCell ref="F28:G28"/>
    <mergeCell ref="A30:C30"/>
    <mergeCell ref="F27:G27"/>
    <mergeCell ref="C6:E6"/>
    <mergeCell ref="A4:B4"/>
    <mergeCell ref="G4:H4"/>
    <mergeCell ref="D30:E30"/>
    <mergeCell ref="C5:E5"/>
    <mergeCell ref="A35:H35"/>
    <mergeCell ref="D29:E29"/>
    <mergeCell ref="C4:E4"/>
    <mergeCell ref="A34:H34"/>
  </mergeCells>
  <conditionalFormatting sqref="C9:C23">
    <cfRule type="expression" priority="1" dxfId="0">
      <formula>C9="없음"</formula>
    </cfRule>
  </conditionalFormatting>
  <conditionalFormatting sqref="H31">
    <cfRule type="expression" priority="2" dxfId="1">
      <formula>H31="원가율 높음"</formula>
    </cfRule>
    <cfRule type="expression" priority="3" dxfId="2">
      <formula>H31="목표 이내"</formula>
    </cfRule>
  </conditionalFormatting>
  <conditionalFormatting sqref="H29">
    <cfRule type="expression" priority="4" dxfId="3">
      <formula>AND(H29&lt;&gt;"",$C$6&lt;&gt;"",H29&gt;$C$6)</formula>
    </cfRule>
  </conditionalFormatting>
  <dataValidations count="3">
    <dataValidation sqref="G4" showDropDown="0" showInputMessage="0" showErrorMessage="0" allowBlank="1" type="list">
      <formula1>"음료,디저트,식사,완제품,수업·체험,기타"</formula1>
    </dataValidation>
    <dataValidation sqref="G5" showDropDown="0" showInputMessage="1" showErrorMessage="0" allowBlank="1" prompt="판매가에 부가세가 들어 있나요?" type="list">
      <formula1>"부가세 포함,부가세 별도,면세"</formula1>
    </dataValidation>
    <dataValidation sqref="B9:B23" showDropDown="0" showInputMessage="1" showErrorMessage="0" allowBlank="1" prompt="재료 단가표에 적은 재료에서 고르세요" type="list">
      <formula1>'재료 단가표(예시)'!$A$5:$A$44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16" customWidth="1" min="2" max="2"/>
    <col width="11" customWidth="1" min="3" max="3"/>
    <col width="9" customWidth="1" min="4" max="4"/>
    <col width="7" customWidth="1" min="5" max="5"/>
    <col width="12" customWidth="1" min="6" max="6"/>
    <col width="12" customWidth="1" min="7" max="7"/>
    <col width="12" customWidth="1" min="8" max="8"/>
    <col width="13" customWidth="1" min="9" max="9"/>
  </cols>
  <sheetData>
    <row r="1" ht="34" customHeight="1">
      <c r="A1" s="1" t="inlineStr">
        <is>
          <t>재 료 단 가 표</t>
        </is>
      </c>
    </row>
    <row r="2">
      <c r="A2" s="2" t="inlineStr">
        <is>
          <t>재료를 한 번 적어 두면 원가표에서 재료명만 골라 단위당 가격을 불러옵니다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4" customHeight="1">
      <c r="A4" s="12" t="inlineStr">
        <is>
          <t>재료명</t>
        </is>
      </c>
      <c r="B4" s="12" t="inlineStr">
        <is>
          <t>구입처</t>
        </is>
      </c>
      <c r="C4" s="12" t="inlineStr">
        <is>
          <t>구입 규격</t>
        </is>
      </c>
      <c r="D4" s="12" t="inlineStr">
        <is>
          <t>구입량</t>
        </is>
      </c>
      <c r="E4" s="12" t="inlineStr">
        <is>
          <t>단위</t>
        </is>
      </c>
      <c r="F4" s="12" t="inlineStr">
        <is>
          <t>구입 가격</t>
        </is>
      </c>
      <c r="G4" s="12" t="inlineStr">
        <is>
          <t>단위당 가격</t>
        </is>
      </c>
      <c r="H4" s="12" t="inlineStr">
        <is>
          <t>최근 구입일</t>
        </is>
      </c>
      <c r="I4" s="12" t="inlineStr">
        <is>
          <t>메모</t>
        </is>
      </c>
    </row>
    <row r="5" ht="18" customHeight="1">
      <c r="A5" s="6" t="inlineStr">
        <is>
          <t>원두(블렌드)</t>
        </is>
      </c>
      <c r="B5" s="6" t="inlineStr">
        <is>
          <t>○○로스터리</t>
        </is>
      </c>
      <c r="C5" s="8" t="inlineStr">
        <is>
          <t>1kg</t>
        </is>
      </c>
      <c r="D5" s="22" t="n">
        <v>1000</v>
      </c>
      <c r="E5" s="8" t="inlineStr">
        <is>
          <t>g</t>
        </is>
      </c>
      <c r="F5" s="22" t="n">
        <v>28000</v>
      </c>
      <c r="G5" s="29">
        <f>IF(OR(D5="",F5="",D5=0),"",F5/D5)</f>
        <v/>
      </c>
      <c r="H5" s="30" t="n">
        <v>46297</v>
      </c>
      <c r="I5" s="6" t="n"/>
    </row>
    <row r="6" ht="18" customHeight="1">
      <c r="A6" s="6" t="inlineStr">
        <is>
          <t>우유</t>
        </is>
      </c>
      <c r="B6" s="6" t="inlineStr">
        <is>
          <t>△△유업 대리점</t>
        </is>
      </c>
      <c r="C6" s="8" t="inlineStr">
        <is>
          <t>1L</t>
        </is>
      </c>
      <c r="D6" s="22" t="n">
        <v>1000</v>
      </c>
      <c r="E6" s="8" t="inlineStr">
        <is>
          <t>ml</t>
        </is>
      </c>
      <c r="F6" s="22" t="n">
        <v>2800</v>
      </c>
      <c r="G6" s="29">
        <f>IF(OR(D6="",F6="",D6=0),"",F6/D6)</f>
        <v/>
      </c>
      <c r="H6" s="30" t="n">
        <v>46297</v>
      </c>
      <c r="I6" s="6" t="n"/>
    </row>
    <row r="7" ht="18" customHeight="1">
      <c r="A7" s="6" t="inlineStr">
        <is>
          <t>바닐라 시럽</t>
        </is>
      </c>
      <c r="B7" s="6" t="inlineStr">
        <is>
          <t>○○상사</t>
        </is>
      </c>
      <c r="C7" s="8" t="inlineStr">
        <is>
          <t>1L</t>
        </is>
      </c>
      <c r="D7" s="22" t="n">
        <v>1000</v>
      </c>
      <c r="E7" s="8" t="inlineStr">
        <is>
          <t>ml</t>
        </is>
      </c>
      <c r="F7" s="22" t="n">
        <v>15000</v>
      </c>
      <c r="G7" s="29">
        <f>IF(OR(D7="",F7="",D7=0),"",F7/D7)</f>
        <v/>
      </c>
      <c r="H7" s="30" t="n">
        <v>46297</v>
      </c>
      <c r="I7" s="6" t="n"/>
    </row>
    <row r="8" ht="18" customHeight="1">
      <c r="A8" s="6" t="inlineStr">
        <is>
          <t>휘핑크림</t>
        </is>
      </c>
      <c r="B8" s="6" t="inlineStr">
        <is>
          <t>○○상사</t>
        </is>
      </c>
      <c r="C8" s="8" t="inlineStr">
        <is>
          <t>1L</t>
        </is>
      </c>
      <c r="D8" s="22" t="n">
        <v>1000</v>
      </c>
      <c r="E8" s="8" t="inlineStr">
        <is>
          <t>ml</t>
        </is>
      </c>
      <c r="F8" s="22" t="n">
        <v>9000</v>
      </c>
      <c r="G8" s="29">
        <f>IF(OR(D8="",F8="",D8=0),"",F8/D8)</f>
        <v/>
      </c>
      <c r="H8" s="30" t="n">
        <v>46297</v>
      </c>
      <c r="I8" s="6" t="n"/>
    </row>
    <row r="9" ht="18" customHeight="1">
      <c r="A9" s="6" t="inlineStr">
        <is>
          <t>초코 소스</t>
        </is>
      </c>
      <c r="B9" s="6" t="inlineStr">
        <is>
          <t>○○상사</t>
        </is>
      </c>
      <c r="C9" s="8" t="inlineStr">
        <is>
          <t>1kg</t>
        </is>
      </c>
      <c r="D9" s="22" t="n">
        <v>1000</v>
      </c>
      <c r="E9" s="8" t="inlineStr">
        <is>
          <t>g</t>
        </is>
      </c>
      <c r="F9" s="22" t="n">
        <v>12000</v>
      </c>
      <c r="G9" s="29">
        <f>IF(OR(D9="",F9="",D9=0),"",F9/D9)</f>
        <v/>
      </c>
      <c r="H9" s="30" t="n">
        <v>46297</v>
      </c>
      <c r="I9" s="6" t="n"/>
    </row>
    <row r="10" ht="18" customHeight="1">
      <c r="A10" s="6" t="inlineStr">
        <is>
          <t>버터</t>
        </is>
      </c>
      <c r="B10" s="6" t="inlineStr">
        <is>
          <t>마트</t>
        </is>
      </c>
      <c r="C10" s="8" t="inlineStr">
        <is>
          <t>450g</t>
        </is>
      </c>
      <c r="D10" s="22" t="n">
        <v>450</v>
      </c>
      <c r="E10" s="8" t="inlineStr">
        <is>
          <t>g</t>
        </is>
      </c>
      <c r="F10" s="22" t="n">
        <v>9900</v>
      </c>
      <c r="G10" s="29">
        <f>IF(OR(D10="",F10="",D10=0),"",F10/D10)</f>
        <v/>
      </c>
      <c r="H10" s="30" t="n">
        <v>46297</v>
      </c>
      <c r="I10" s="6" t="n"/>
    </row>
    <row r="11" ht="18" customHeight="1">
      <c r="A11" s="6" t="inlineStr">
        <is>
          <t>박력분</t>
        </is>
      </c>
      <c r="B11" s="6" t="inlineStr">
        <is>
          <t>마트</t>
        </is>
      </c>
      <c r="C11" s="8" t="inlineStr">
        <is>
          <t>1kg</t>
        </is>
      </c>
      <c r="D11" s="22" t="n">
        <v>1000</v>
      </c>
      <c r="E11" s="8" t="inlineStr">
        <is>
          <t>g</t>
        </is>
      </c>
      <c r="F11" s="22" t="n">
        <v>2500</v>
      </c>
      <c r="G11" s="29">
        <f>IF(OR(D11="",F11="",D11=0),"",F11/D11)</f>
        <v/>
      </c>
      <c r="H11" s="30" t="n">
        <v>46297</v>
      </c>
      <c r="I11" s="6" t="n"/>
    </row>
    <row r="12" ht="18" customHeight="1">
      <c r="A12" s="6" t="inlineStr">
        <is>
          <t>설탕</t>
        </is>
      </c>
      <c r="B12" s="6" t="inlineStr">
        <is>
          <t>마트</t>
        </is>
      </c>
      <c r="C12" s="8" t="inlineStr">
        <is>
          <t>1kg</t>
        </is>
      </c>
      <c r="D12" s="22" t="n">
        <v>1000</v>
      </c>
      <c r="E12" s="8" t="inlineStr">
        <is>
          <t>g</t>
        </is>
      </c>
      <c r="F12" s="22" t="n">
        <v>1800</v>
      </c>
      <c r="G12" s="29">
        <f>IF(OR(D12="",F12="",D12=0),"",F12/D12)</f>
        <v/>
      </c>
      <c r="H12" s="30" t="n">
        <v>46297</v>
      </c>
      <c r="I12" s="6" t="n"/>
    </row>
    <row r="13" ht="18" customHeight="1">
      <c r="A13" s="6" t="inlineStr">
        <is>
          <t>달걀</t>
        </is>
      </c>
      <c r="B13" s="6" t="inlineStr">
        <is>
          <t>마트</t>
        </is>
      </c>
      <c r="C13" s="8" t="inlineStr">
        <is>
          <t>30구</t>
        </is>
      </c>
      <c r="D13" s="22" t="n">
        <v>30</v>
      </c>
      <c r="E13" s="8" t="inlineStr">
        <is>
          <t>개</t>
        </is>
      </c>
      <c r="F13" s="22" t="n">
        <v>9000</v>
      </c>
      <c r="G13" s="29">
        <f>IF(OR(D13="",F13="",D13=0),"",F13/D13)</f>
        <v/>
      </c>
      <c r="H13" s="30" t="n">
        <v>46297</v>
      </c>
      <c r="I13" s="6" t="n"/>
    </row>
    <row r="14" ht="18" customHeight="1">
      <c r="A14" s="6" t="inlineStr">
        <is>
          <t>테이크아웃 컵(16oz)</t>
        </is>
      </c>
      <c r="B14" s="6" t="inlineStr">
        <is>
          <t>○○포장</t>
        </is>
      </c>
      <c r="C14" s="8" t="inlineStr">
        <is>
          <t>50개</t>
        </is>
      </c>
      <c r="D14" s="22" t="n">
        <v>50</v>
      </c>
      <c r="E14" s="8" t="inlineStr">
        <is>
          <t>개</t>
        </is>
      </c>
      <c r="F14" s="22" t="n">
        <v>6500</v>
      </c>
      <c r="G14" s="29">
        <f>IF(OR(D14="",F14="",D14=0),"",F14/D14)</f>
        <v/>
      </c>
      <c r="H14" s="30" t="n">
        <v>46297</v>
      </c>
      <c r="I14" s="6" t="n"/>
    </row>
    <row r="15" ht="18" customHeight="1">
      <c r="A15" s="6" t="inlineStr">
        <is>
          <t>컵 뚜껑</t>
        </is>
      </c>
      <c r="B15" s="6" t="inlineStr">
        <is>
          <t>○○포장</t>
        </is>
      </c>
      <c r="C15" s="8" t="inlineStr">
        <is>
          <t>100개</t>
        </is>
      </c>
      <c r="D15" s="22" t="n">
        <v>100</v>
      </c>
      <c r="E15" s="8" t="inlineStr">
        <is>
          <t>개</t>
        </is>
      </c>
      <c r="F15" s="22" t="n">
        <v>4000</v>
      </c>
      <c r="G15" s="29">
        <f>IF(OR(D15="",F15="",D15=0),"",F15/D15)</f>
        <v/>
      </c>
      <c r="H15" s="30" t="n">
        <v>46297</v>
      </c>
      <c r="I15" s="6" t="n"/>
    </row>
    <row r="16" ht="18" customHeight="1">
      <c r="A16" s="6" t="n"/>
      <c r="B16" s="6" t="n"/>
      <c r="C16" s="8" t="n"/>
      <c r="D16" s="22" t="n"/>
      <c r="E16" s="8" t="n"/>
      <c r="F16" s="22" t="n"/>
      <c r="G16" s="29">
        <f>IF(OR(D16="",F16="",D16=0),"",F16/D16)</f>
        <v/>
      </c>
      <c r="H16" s="30" t="n"/>
      <c r="I16" s="6" t="n"/>
    </row>
    <row r="17" ht="18" customHeight="1">
      <c r="A17" s="6" t="n"/>
      <c r="B17" s="6" t="n"/>
      <c r="C17" s="8" t="n"/>
      <c r="D17" s="22" t="n"/>
      <c r="E17" s="8" t="n"/>
      <c r="F17" s="22" t="n"/>
      <c r="G17" s="29">
        <f>IF(OR(D17="",F17="",D17=0),"",F17/D17)</f>
        <v/>
      </c>
      <c r="H17" s="30" t="n"/>
      <c r="I17" s="6" t="n"/>
    </row>
    <row r="18" ht="18" customHeight="1">
      <c r="A18" s="6" t="n"/>
      <c r="B18" s="6" t="n"/>
      <c r="C18" s="8" t="n"/>
      <c r="D18" s="22" t="n"/>
      <c r="E18" s="8" t="n"/>
      <c r="F18" s="22" t="n"/>
      <c r="G18" s="29">
        <f>IF(OR(D18="",F18="",D18=0),"",F18/D18)</f>
        <v/>
      </c>
      <c r="H18" s="30" t="n"/>
      <c r="I18" s="6" t="n"/>
    </row>
    <row r="19" ht="18" customHeight="1">
      <c r="A19" s="6" t="n"/>
      <c r="B19" s="6" t="n"/>
      <c r="C19" s="8" t="n"/>
      <c r="D19" s="22" t="n"/>
      <c r="E19" s="8" t="n"/>
      <c r="F19" s="22" t="n"/>
      <c r="G19" s="29">
        <f>IF(OR(D19="",F19="",D19=0),"",F19/D19)</f>
        <v/>
      </c>
      <c r="H19" s="30" t="n"/>
      <c r="I19" s="6" t="n"/>
    </row>
    <row r="20" ht="18" customHeight="1">
      <c r="A20" s="6" t="n"/>
      <c r="B20" s="6" t="n"/>
      <c r="C20" s="8" t="n"/>
      <c r="D20" s="22" t="n"/>
      <c r="E20" s="8" t="n"/>
      <c r="F20" s="22" t="n"/>
      <c r="G20" s="29">
        <f>IF(OR(D20="",F20="",D20=0),"",F20/D20)</f>
        <v/>
      </c>
      <c r="H20" s="30" t="n"/>
      <c r="I20" s="6" t="n"/>
    </row>
    <row r="21" ht="18" customHeight="1">
      <c r="A21" s="6" t="n"/>
      <c r="B21" s="6" t="n"/>
      <c r="C21" s="8" t="n"/>
      <c r="D21" s="22" t="n"/>
      <c r="E21" s="8" t="n"/>
      <c r="F21" s="22" t="n"/>
      <c r="G21" s="29">
        <f>IF(OR(D21="",F21="",D21=0),"",F21/D21)</f>
        <v/>
      </c>
      <c r="H21" s="30" t="n"/>
      <c r="I21" s="6" t="n"/>
    </row>
    <row r="22" ht="18" customHeight="1">
      <c r="A22" s="6" t="n"/>
      <c r="B22" s="6" t="n"/>
      <c r="C22" s="8" t="n"/>
      <c r="D22" s="22" t="n"/>
      <c r="E22" s="8" t="n"/>
      <c r="F22" s="22" t="n"/>
      <c r="G22" s="29">
        <f>IF(OR(D22="",F22="",D22=0),"",F22/D22)</f>
        <v/>
      </c>
      <c r="H22" s="30" t="n"/>
      <c r="I22" s="6" t="n"/>
    </row>
    <row r="23" ht="18" customHeight="1">
      <c r="A23" s="6" t="n"/>
      <c r="B23" s="6" t="n"/>
      <c r="C23" s="8" t="n"/>
      <c r="D23" s="22" t="n"/>
      <c r="E23" s="8" t="n"/>
      <c r="F23" s="22" t="n"/>
      <c r="G23" s="29">
        <f>IF(OR(D23="",F23="",D23=0),"",F23/D23)</f>
        <v/>
      </c>
      <c r="H23" s="30" t="n"/>
      <c r="I23" s="6" t="n"/>
    </row>
    <row r="24" ht="18" customHeight="1">
      <c r="A24" s="6" t="n"/>
      <c r="B24" s="6" t="n"/>
      <c r="C24" s="8" t="n"/>
      <c r="D24" s="22" t="n"/>
      <c r="E24" s="8" t="n"/>
      <c r="F24" s="22" t="n"/>
      <c r="G24" s="29">
        <f>IF(OR(D24="",F24="",D24=0),"",F24/D24)</f>
        <v/>
      </c>
      <c r="H24" s="30" t="n"/>
      <c r="I24" s="6" t="n"/>
    </row>
    <row r="25" ht="18" customHeight="1">
      <c r="A25" s="6" t="n"/>
      <c r="B25" s="6" t="n"/>
      <c r="C25" s="8" t="n"/>
      <c r="D25" s="22" t="n"/>
      <c r="E25" s="8" t="n"/>
      <c r="F25" s="22" t="n"/>
      <c r="G25" s="29">
        <f>IF(OR(D25="",F25="",D25=0),"",F25/D25)</f>
        <v/>
      </c>
      <c r="H25" s="30" t="n"/>
      <c r="I25" s="6" t="n"/>
    </row>
    <row r="26" ht="18" customHeight="1">
      <c r="A26" s="6" t="n"/>
      <c r="B26" s="6" t="n"/>
      <c r="C26" s="8" t="n"/>
      <c r="D26" s="22" t="n"/>
      <c r="E26" s="8" t="n"/>
      <c r="F26" s="22" t="n"/>
      <c r="G26" s="29">
        <f>IF(OR(D26="",F26="",D26=0),"",F26/D26)</f>
        <v/>
      </c>
      <c r="H26" s="30" t="n"/>
      <c r="I26" s="6" t="n"/>
    </row>
    <row r="27" ht="18" customHeight="1">
      <c r="A27" s="6" t="n"/>
      <c r="B27" s="6" t="n"/>
      <c r="C27" s="8" t="n"/>
      <c r="D27" s="22" t="n"/>
      <c r="E27" s="8" t="n"/>
      <c r="F27" s="22" t="n"/>
      <c r="G27" s="29">
        <f>IF(OR(D27="",F27="",D27=0),"",F27/D27)</f>
        <v/>
      </c>
      <c r="H27" s="30" t="n"/>
      <c r="I27" s="6" t="n"/>
    </row>
    <row r="28" ht="18" customHeight="1">
      <c r="A28" s="6" t="n"/>
      <c r="B28" s="6" t="n"/>
      <c r="C28" s="8" t="n"/>
      <c r="D28" s="22" t="n"/>
      <c r="E28" s="8" t="n"/>
      <c r="F28" s="22" t="n"/>
      <c r="G28" s="29">
        <f>IF(OR(D28="",F28="",D28=0),"",F28/D28)</f>
        <v/>
      </c>
      <c r="H28" s="30" t="n"/>
      <c r="I28" s="6" t="n"/>
    </row>
    <row r="29" ht="18" customHeight="1">
      <c r="A29" s="6" t="n"/>
      <c r="B29" s="6" t="n"/>
      <c r="C29" s="8" t="n"/>
      <c r="D29" s="22" t="n"/>
      <c r="E29" s="8" t="n"/>
      <c r="F29" s="22" t="n"/>
      <c r="G29" s="29">
        <f>IF(OR(D29="",F29="",D29=0),"",F29/D29)</f>
        <v/>
      </c>
      <c r="H29" s="30" t="n"/>
      <c r="I29" s="6" t="n"/>
    </row>
    <row r="30" ht="18" customHeight="1">
      <c r="A30" s="6" t="n"/>
      <c r="B30" s="6" t="n"/>
      <c r="C30" s="8" t="n"/>
      <c r="D30" s="22" t="n"/>
      <c r="E30" s="8" t="n"/>
      <c r="F30" s="22" t="n"/>
      <c r="G30" s="29">
        <f>IF(OR(D30="",F30="",D30=0),"",F30/D30)</f>
        <v/>
      </c>
      <c r="H30" s="30" t="n"/>
      <c r="I30" s="6" t="n"/>
    </row>
    <row r="31" ht="18" customHeight="1">
      <c r="A31" s="6" t="n"/>
      <c r="B31" s="6" t="n"/>
      <c r="C31" s="8" t="n"/>
      <c r="D31" s="22" t="n"/>
      <c r="E31" s="8" t="n"/>
      <c r="F31" s="22" t="n"/>
      <c r="G31" s="29">
        <f>IF(OR(D31="",F31="",D31=0),"",F31/D31)</f>
        <v/>
      </c>
      <c r="H31" s="30" t="n"/>
      <c r="I31" s="6" t="n"/>
    </row>
    <row r="32" ht="18" customHeight="1">
      <c r="A32" s="6" t="n"/>
      <c r="B32" s="6" t="n"/>
      <c r="C32" s="8" t="n"/>
      <c r="D32" s="22" t="n"/>
      <c r="E32" s="8" t="n"/>
      <c r="F32" s="22" t="n"/>
      <c r="G32" s="29">
        <f>IF(OR(D32="",F32="",D32=0),"",F32/D32)</f>
        <v/>
      </c>
      <c r="H32" s="30" t="n"/>
      <c r="I32" s="6" t="n"/>
    </row>
    <row r="33" ht="18" customHeight="1">
      <c r="A33" s="6" t="n"/>
      <c r="B33" s="6" t="n"/>
      <c r="C33" s="8" t="n"/>
      <c r="D33" s="22" t="n"/>
      <c r="E33" s="8" t="n"/>
      <c r="F33" s="22" t="n"/>
      <c r="G33" s="29">
        <f>IF(OR(D33="",F33="",D33=0),"",F33/D33)</f>
        <v/>
      </c>
      <c r="H33" s="30" t="n"/>
      <c r="I33" s="6" t="n"/>
    </row>
    <row r="34" ht="18" customHeight="1">
      <c r="A34" s="6" t="n"/>
      <c r="B34" s="6" t="n"/>
      <c r="C34" s="8" t="n"/>
      <c r="D34" s="22" t="n"/>
      <c r="E34" s="8" t="n"/>
      <c r="F34" s="22" t="n"/>
      <c r="G34" s="29">
        <f>IF(OR(D34="",F34="",D34=0),"",F34/D34)</f>
        <v/>
      </c>
      <c r="H34" s="30" t="n"/>
      <c r="I34" s="6" t="n"/>
    </row>
    <row r="35" ht="18" customHeight="1">
      <c r="A35" s="6" t="n"/>
      <c r="B35" s="6" t="n"/>
      <c r="C35" s="8" t="n"/>
      <c r="D35" s="22" t="n"/>
      <c r="E35" s="8" t="n"/>
      <c r="F35" s="22" t="n"/>
      <c r="G35" s="29">
        <f>IF(OR(D35="",F35="",D35=0),"",F35/D35)</f>
        <v/>
      </c>
      <c r="H35" s="30" t="n"/>
      <c r="I35" s="6" t="n"/>
    </row>
    <row r="36" ht="18" customHeight="1">
      <c r="A36" s="6" t="n"/>
      <c r="B36" s="6" t="n"/>
      <c r="C36" s="8" t="n"/>
      <c r="D36" s="22" t="n"/>
      <c r="E36" s="8" t="n"/>
      <c r="F36" s="22" t="n"/>
      <c r="G36" s="29">
        <f>IF(OR(D36="",F36="",D36=0),"",F36/D36)</f>
        <v/>
      </c>
      <c r="H36" s="30" t="n"/>
      <c r="I36" s="6" t="n"/>
    </row>
    <row r="37" ht="18" customHeight="1">
      <c r="A37" s="6" t="n"/>
      <c r="B37" s="6" t="n"/>
      <c r="C37" s="8" t="n"/>
      <c r="D37" s="22" t="n"/>
      <c r="E37" s="8" t="n"/>
      <c r="F37" s="22" t="n"/>
      <c r="G37" s="29">
        <f>IF(OR(D37="",F37="",D37=0),"",F37/D37)</f>
        <v/>
      </c>
      <c r="H37" s="30" t="n"/>
      <c r="I37" s="6" t="n"/>
    </row>
    <row r="38" ht="18" customHeight="1">
      <c r="A38" s="6" t="n"/>
      <c r="B38" s="6" t="n"/>
      <c r="C38" s="8" t="n"/>
      <c r="D38" s="22" t="n"/>
      <c r="E38" s="8" t="n"/>
      <c r="F38" s="22" t="n"/>
      <c r="G38" s="29">
        <f>IF(OR(D38="",F38="",D38=0),"",F38/D38)</f>
        <v/>
      </c>
      <c r="H38" s="30" t="n"/>
      <c r="I38" s="6" t="n"/>
    </row>
    <row r="39" ht="18" customHeight="1">
      <c r="A39" s="6" t="n"/>
      <c r="B39" s="6" t="n"/>
      <c r="C39" s="8" t="n"/>
      <c r="D39" s="22" t="n"/>
      <c r="E39" s="8" t="n"/>
      <c r="F39" s="22" t="n"/>
      <c r="G39" s="29">
        <f>IF(OR(D39="",F39="",D39=0),"",F39/D39)</f>
        <v/>
      </c>
      <c r="H39" s="30" t="n"/>
      <c r="I39" s="6" t="n"/>
    </row>
    <row r="40" ht="18" customHeight="1">
      <c r="A40" s="6" t="n"/>
      <c r="B40" s="6" t="n"/>
      <c r="C40" s="8" t="n"/>
      <c r="D40" s="22" t="n"/>
      <c r="E40" s="8" t="n"/>
      <c r="F40" s="22" t="n"/>
      <c r="G40" s="29">
        <f>IF(OR(D40="",F40="",D40=0),"",F40/D40)</f>
        <v/>
      </c>
      <c r="H40" s="30" t="n"/>
      <c r="I40" s="6" t="n"/>
    </row>
    <row r="41" ht="18" customHeight="1">
      <c r="A41" s="6" t="n"/>
      <c r="B41" s="6" t="n"/>
      <c r="C41" s="8" t="n"/>
      <c r="D41" s="22" t="n"/>
      <c r="E41" s="8" t="n"/>
      <c r="F41" s="22" t="n"/>
      <c r="G41" s="29">
        <f>IF(OR(D41="",F41="",D41=0),"",F41/D41)</f>
        <v/>
      </c>
      <c r="H41" s="30" t="n"/>
      <c r="I41" s="6" t="n"/>
    </row>
    <row r="42" ht="18" customHeight="1">
      <c r="A42" s="6" t="n"/>
      <c r="B42" s="6" t="n"/>
      <c r="C42" s="8" t="n"/>
      <c r="D42" s="22" t="n"/>
      <c r="E42" s="8" t="n"/>
      <c r="F42" s="22" t="n"/>
      <c r="G42" s="29">
        <f>IF(OR(D42="",F42="",D42=0),"",F42/D42)</f>
        <v/>
      </c>
      <c r="H42" s="30" t="n"/>
      <c r="I42" s="6" t="n"/>
    </row>
    <row r="43" ht="18" customHeight="1">
      <c r="A43" s="6" t="n"/>
      <c r="B43" s="6" t="n"/>
      <c r="C43" s="8" t="n"/>
      <c r="D43" s="22" t="n"/>
      <c r="E43" s="8" t="n"/>
      <c r="F43" s="22" t="n"/>
      <c r="G43" s="29">
        <f>IF(OR(D43="",F43="",D43=0),"",F43/D43)</f>
        <v/>
      </c>
      <c r="H43" s="30" t="n"/>
      <c r="I43" s="6" t="n"/>
    </row>
    <row r="44" ht="18" customHeight="1">
      <c r="A44" s="6" t="n"/>
      <c r="B44" s="6" t="n"/>
      <c r="C44" s="8" t="n"/>
      <c r="D44" s="22" t="n"/>
      <c r="E44" s="8" t="n"/>
      <c r="F44" s="22" t="n"/>
      <c r="G44" s="29">
        <f>IF(OR(D44="",F44="",D44=0),"",F44/D44)</f>
        <v/>
      </c>
      <c r="H44" s="30" t="n"/>
      <c r="I44" s="6" t="n"/>
    </row>
    <row r="46">
      <c r="A46" s="27" t="inlineStr">
        <is>
          <t>쓰는 법</t>
        </is>
      </c>
    </row>
    <row r="47">
      <c r="A47" s="28" t="inlineStr">
        <is>
          <t>1. 재료 이름은 원가표에서 고를 이름 그대로 적어요(같은 이름이어야 단가를 불러와요).</t>
        </is>
      </c>
    </row>
    <row r="48">
      <c r="A48" s="28" t="inlineStr">
        <is>
          <t>2. 구입량과 단위는 원가표 사용량과 같은 단위로 적어요(예: 1kg → 1000 g).</t>
        </is>
      </c>
    </row>
    <row r="49">
      <c r="A49" s="28" t="inlineStr">
        <is>
          <t>3. 재료값이 오르면 이 표의 구입 가격만 고치면 모든 원가가 같이 바뀌어요.</t>
        </is>
      </c>
    </row>
  </sheetData>
  <mergeCells count="5">
    <mergeCell ref="A2:I2"/>
    <mergeCell ref="A49:I49"/>
    <mergeCell ref="A47:I47"/>
    <mergeCell ref="A1:I1"/>
    <mergeCell ref="A48:I48"/>
  </mergeCells>
  <dataValidations count="1">
    <dataValidation sqref="E5:E44" showDropDown="0" showInputMessage="0" showErrorMessage="0" allowBlank="1" type="list">
      <formula1>"g,ml,개,장,cm,kg,L"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